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AD6AB488-51A6-4492-A9AB-F4E728FE78E2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öffentliche Einrichtungen" sheetId="21" r:id="rId3"/>
    <sheet name="LV - Grundreinigung" sheetId="17" r:id="rId4"/>
    <sheet name="SVS UR" sheetId="22" r:id="rId5"/>
    <sheet name="SVS GR " sheetId="23" r:id="rId6"/>
    <sheet name="Unterhalts- und Grundreinigung" sheetId="6" r:id="rId7"/>
    <sheet name="Preisblatt" sheetId="20" r:id="rId8"/>
  </sheets>
  <definedNames>
    <definedName name="_xlnm._FilterDatabase" localSheetId="6" hidden="1">'Unterhalts- und Grundreinigung'!$A$8:$V$81</definedName>
    <definedName name="_xlnm.Print_Area" localSheetId="5">'SVS GR 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Grundreinigung'!$A$8:$T$123</definedName>
    <definedName name="Z_9F022A53_C572_B444_AEA2_F72CEF04B0CA_.wvu.PrintArea" localSheetId="5" hidden="1">'SVS GR 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3" l="1"/>
  <c r="H13" i="23"/>
  <c r="E14" i="23"/>
  <c r="H14" i="23"/>
  <c r="E15" i="23"/>
  <c r="E16" i="23"/>
  <c r="E17" i="23"/>
  <c r="H17" i="23"/>
  <c r="D18" i="23"/>
  <c r="E18" i="23"/>
  <c r="G18" i="23"/>
  <c r="H18" i="23"/>
  <c r="E20" i="23"/>
  <c r="H20" i="23"/>
  <c r="E21" i="23"/>
  <c r="H21" i="23"/>
  <c r="E22" i="23"/>
  <c r="H22" i="23"/>
  <c r="E23" i="23"/>
  <c r="H23" i="23"/>
  <c r="E24" i="23"/>
  <c r="H24" i="23"/>
  <c r="D25" i="23"/>
  <c r="E25" i="23"/>
  <c r="G25" i="23"/>
  <c r="H25" i="23"/>
  <c r="D26" i="23"/>
  <c r="E26" i="23"/>
  <c r="G26" i="23"/>
  <c r="H26" i="23"/>
  <c r="E28" i="23"/>
  <c r="H28" i="23"/>
  <c r="E29" i="23"/>
  <c r="H29" i="23"/>
  <c r="E30" i="23"/>
  <c r="H30" i="23"/>
  <c r="E31" i="23"/>
  <c r="H31" i="23"/>
  <c r="E32" i="23"/>
  <c r="H32" i="23"/>
  <c r="D33" i="23"/>
  <c r="E33" i="23"/>
  <c r="G33" i="23"/>
  <c r="H33" i="23"/>
  <c r="E35" i="23"/>
  <c r="H35" i="23"/>
  <c r="E36" i="23"/>
  <c r="H36" i="23"/>
  <c r="E37" i="23"/>
  <c r="H37" i="23"/>
  <c r="E38" i="23"/>
  <c r="H38" i="23"/>
  <c r="E39" i="23"/>
  <c r="H39" i="23"/>
  <c r="D40" i="23"/>
  <c r="E40" i="23"/>
  <c r="G40" i="23"/>
  <c r="H40" i="23"/>
  <c r="E42" i="23"/>
  <c r="H42" i="23"/>
  <c r="E43" i="23"/>
  <c r="H43" i="23"/>
  <c r="E44" i="23"/>
  <c r="H44" i="23"/>
  <c r="E45" i="23"/>
  <c r="H45" i="23"/>
  <c r="D46" i="23"/>
  <c r="E46" i="23"/>
  <c r="G46" i="23"/>
  <c r="H46" i="23"/>
  <c r="D47" i="23"/>
  <c r="E47" i="23"/>
  <c r="G47" i="23"/>
  <c r="H47" i="23"/>
  <c r="E48" i="23"/>
  <c r="H48" i="23"/>
  <c r="D49" i="23"/>
  <c r="E49" i="23"/>
  <c r="G49" i="23"/>
  <c r="H49" i="23"/>
  <c r="D51" i="23"/>
  <c r="E51" i="23"/>
  <c r="G51" i="23"/>
  <c r="H51" i="23"/>
  <c r="D53" i="23"/>
  <c r="G53" i="23"/>
  <c r="E13" i="22"/>
  <c r="H13" i="22"/>
  <c r="E14" i="22"/>
  <c r="H14" i="22"/>
  <c r="E15" i="22"/>
  <c r="E16" i="22"/>
  <c r="E17" i="22"/>
  <c r="H17" i="22"/>
  <c r="D18" i="22"/>
  <c r="E18" i="22"/>
  <c r="G18" i="22"/>
  <c r="H18" i="22"/>
  <c r="E20" i="22"/>
  <c r="H20" i="22"/>
  <c r="E21" i="22"/>
  <c r="H21" i="22"/>
  <c r="E22" i="22"/>
  <c r="H22" i="22"/>
  <c r="E23" i="22"/>
  <c r="H23" i="22"/>
  <c r="E24" i="22"/>
  <c r="H24" i="22"/>
  <c r="D25" i="22"/>
  <c r="E25" i="22"/>
  <c r="G25" i="22"/>
  <c r="H25" i="22"/>
  <c r="D26" i="22"/>
  <c r="E26" i="22"/>
  <c r="G26" i="22"/>
  <c r="H26" i="22"/>
  <c r="E28" i="22"/>
  <c r="H28" i="22"/>
  <c r="E29" i="22"/>
  <c r="H29" i="22"/>
  <c r="E30" i="22"/>
  <c r="H30" i="22"/>
  <c r="E31" i="22"/>
  <c r="H31" i="22"/>
  <c r="E32" i="22"/>
  <c r="H32" i="22"/>
  <c r="D33" i="22"/>
  <c r="E33" i="22"/>
  <c r="G33" i="22"/>
  <c r="H33" i="22"/>
  <c r="E35" i="22"/>
  <c r="H35" i="22"/>
  <c r="E36" i="22"/>
  <c r="H36" i="22"/>
  <c r="E37" i="22"/>
  <c r="H37" i="22"/>
  <c r="E38" i="22"/>
  <c r="H38" i="22"/>
  <c r="E39" i="22"/>
  <c r="H39" i="22"/>
  <c r="D40" i="22"/>
  <c r="E40" i="22"/>
  <c r="G40" i="22"/>
  <c r="H40" i="22"/>
  <c r="E42" i="22"/>
  <c r="H42" i="22"/>
  <c r="E43" i="22"/>
  <c r="H43" i="22"/>
  <c r="E44" i="22"/>
  <c r="H44" i="22"/>
  <c r="E45" i="22"/>
  <c r="H45" i="22"/>
  <c r="D46" i="22"/>
  <c r="E46" i="22"/>
  <c r="G46" i="22"/>
  <c r="H46" i="22"/>
  <c r="D47" i="22"/>
  <c r="E47" i="22"/>
  <c r="G47" i="22"/>
  <c r="H47" i="22"/>
  <c r="E48" i="22"/>
  <c r="H48" i="22"/>
  <c r="D49" i="22"/>
  <c r="E49" i="22"/>
  <c r="G49" i="22"/>
  <c r="H49" i="22"/>
  <c r="D51" i="22"/>
  <c r="E51" i="22"/>
  <c r="G51" i="22"/>
  <c r="H51" i="22"/>
  <c r="D53" i="22"/>
  <c r="G53" i="22"/>
  <c r="N82" i="6"/>
  <c r="F11" i="20"/>
  <c r="N81" i="6"/>
  <c r="E11" i="20"/>
  <c r="Q81" i="6"/>
  <c r="C12" i="20"/>
  <c r="L81" i="6"/>
  <c r="B11" i="20"/>
  <c r="C11" i="20"/>
  <c r="D13" i="20"/>
  <c r="E13" i="20"/>
  <c r="F13" i="20"/>
  <c r="D14" i="20"/>
  <c r="E14" i="20"/>
  <c r="F14" i="20"/>
  <c r="D15" i="20"/>
  <c r="E15" i="20"/>
  <c r="F15" i="20"/>
  <c r="J79" i="6"/>
  <c r="J78" i="6"/>
  <c r="J77" i="6"/>
  <c r="J42" i="6"/>
  <c r="J43" i="6"/>
  <c r="J41" i="6"/>
  <c r="R81" i="6"/>
  <c r="Q82" i="6"/>
  <c r="R82" i="6"/>
  <c r="J74" i="6"/>
  <c r="J75" i="6"/>
  <c r="J50" i="6"/>
  <c r="J51" i="6"/>
  <c r="J52" i="6"/>
  <c r="J61" i="6"/>
  <c r="J58" i="6"/>
  <c r="J59" i="6"/>
  <c r="J60" i="6"/>
  <c r="J62" i="6"/>
  <c r="J63" i="6"/>
  <c r="J65" i="6"/>
  <c r="J66" i="6"/>
  <c r="J67" i="6"/>
  <c r="J68" i="6"/>
  <c r="J70" i="6"/>
  <c r="J71" i="6"/>
  <c r="J72" i="6"/>
  <c r="J9" i="6"/>
  <c r="J10" i="6"/>
  <c r="J11" i="6"/>
  <c r="J13" i="6"/>
  <c r="J14" i="6"/>
  <c r="J15" i="6"/>
  <c r="J17" i="6"/>
  <c r="J18" i="6"/>
  <c r="J19" i="6"/>
  <c r="J20" i="6"/>
  <c r="J22" i="6"/>
  <c r="J23" i="6"/>
  <c r="J24" i="6"/>
  <c r="J25" i="6"/>
  <c r="J26" i="6"/>
  <c r="J27" i="6"/>
  <c r="J29" i="6"/>
  <c r="J30" i="6"/>
  <c r="J31" i="6"/>
  <c r="J32" i="6"/>
  <c r="J34" i="6"/>
  <c r="J35" i="6"/>
  <c r="J36" i="6"/>
  <c r="J38" i="6"/>
  <c r="J39" i="6"/>
  <c r="J54" i="6"/>
  <c r="J55" i="6"/>
  <c r="J56" i="6"/>
  <c r="A9" i="6"/>
  <c r="L82" i="6"/>
</calcChain>
</file>

<file path=xl/sharedStrings.xml><?xml version="1.0" encoding="utf-8"?>
<sst xmlns="http://schemas.openxmlformats.org/spreadsheetml/2006/main" count="1006" uniqueCount="370">
  <si>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</si>
  <si>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</si>
  <si>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</si>
  <si>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</si>
  <si>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</si>
  <si>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</si>
  <si>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</si>
  <si>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</si>
  <si>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</si>
  <si>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</si>
  <si>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</si>
  <si>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</si>
  <si>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</si>
  <si>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</si>
  <si>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</si>
  <si>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6w</t>
  </si>
  <si>
    <t>Bedeutung</t>
  </si>
  <si>
    <t>Jahres- reinigungstage</t>
  </si>
  <si>
    <t>1 x wöchentlich</t>
  </si>
  <si>
    <t>1M</t>
  </si>
  <si>
    <t>1 x monatlich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</si>
  <si>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</si>
  <si>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</si>
  <si>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</si>
  <si>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</si>
  <si>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</si>
  <si>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</si>
  <si>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</si>
  <si>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</si>
  <si>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</si>
  <si>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</si>
  <si>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</si>
  <si>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</si>
  <si>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</si>
  <si>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</si>
  <si>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</si>
  <si>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</si>
  <si>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</si>
  <si>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</si>
  <si>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</si>
  <si>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</si>
  <si>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</si>
  <si>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</si>
  <si>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</si>
  <si>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</si>
  <si>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</si>
  <si>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</si>
  <si>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</si>
  <si>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</si>
  <si>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</si>
  <si>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</si>
  <si>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</si>
  <si>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</si>
  <si>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</si>
  <si>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</si>
  <si>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</si>
  <si>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</si>
  <si>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</si>
  <si>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</si>
  <si>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</si>
  <si>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</si>
  <si>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</si>
  <si>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</si>
  <si>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</si>
  <si>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</si>
  <si>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</si>
  <si>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</si>
  <si>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</si>
  <si>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</si>
  <si>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</si>
  <si>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</si>
  <si>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</si>
  <si>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</si>
  <si>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</si>
  <si>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</si>
  <si>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</si>
  <si>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</si>
  <si>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</si>
  <si>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</si>
  <si>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</si>
  <si>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</si>
  <si>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</si>
  <si>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</si>
  <si>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</si>
  <si>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</si>
  <si>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</si>
  <si>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</si>
  <si>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</si>
  <si>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</si>
  <si>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</si>
  <si>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</si>
  <si>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</si>
  <si>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</si>
  <si>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</si>
  <si>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</si>
  <si>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</si>
  <si>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</si>
  <si>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</si>
  <si>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</si>
  <si>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</si>
  <si>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</si>
  <si>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</si>
  <si>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</si>
  <si>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</si>
  <si>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</si>
  <si>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</si>
  <si>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</si>
  <si>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</si>
  <si>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</si>
  <si>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</si>
  <si>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</si>
  <si>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</si>
  <si>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</si>
  <si>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</si>
  <si>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</si>
  <si>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</si>
  <si>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</si>
  <si>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</si>
  <si>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</si>
  <si>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</si>
  <si>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</si>
  <si>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</si>
  <si>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</si>
  <si>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</si>
  <si>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</si>
  <si>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</si>
  <si>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</si>
  <si>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</si>
  <si>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</si>
  <si>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</si>
  <si>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</si>
  <si>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</si>
  <si>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</si>
  <si>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</si>
  <si>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</si>
  <si>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</si>
  <si>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</si>
  <si>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</si>
  <si>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</si>
  <si>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</si>
  <si>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</si>
  <si>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</si>
  <si>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</si>
  <si>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</si>
  <si>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</si>
  <si>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</si>
  <si>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</si>
  <si>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</si>
  <si>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</si>
  <si>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</si>
  <si>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</si>
  <si>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</si>
  <si>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</si>
  <si>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</si>
  <si>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</si>
  <si>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</si>
  <si>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</si>
  <si>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</si>
  <si>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</si>
  <si>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</si>
  <si>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</si>
  <si>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</si>
  <si>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</si>
  <si>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</si>
  <si>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</si>
  <si>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</si>
  <si>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</si>
  <si>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</si>
  <si>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</si>
  <si>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</si>
  <si>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</si>
  <si>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</si>
  <si>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</si>
  <si>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</si>
  <si>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</si>
  <si>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</si>
  <si>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</si>
  <si>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</si>
  <si>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</si>
  <si>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</si>
  <si>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</si>
  <si>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</si>
  <si>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</si>
  <si>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</si>
  <si>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</si>
  <si>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</si>
  <si>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</si>
  <si>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</si>
  <si>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</si>
  <si>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</si>
  <si>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</si>
  <si>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</si>
  <si>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Spinnweben entfernen</t>
  </si>
  <si>
    <t>Burghausen</t>
  </si>
  <si>
    <t>Sanitär</t>
  </si>
  <si>
    <t>Fliesen</t>
  </si>
  <si>
    <t>Sonntagsreinigung</t>
  </si>
  <si>
    <t>Curaplatz</t>
  </si>
  <si>
    <t>WC Behinderte</t>
  </si>
  <si>
    <t>12w</t>
  </si>
  <si>
    <t>WC Damen</t>
  </si>
  <si>
    <t>WC Herren</t>
  </si>
  <si>
    <t>Lindacherplatz</t>
  </si>
  <si>
    <t>Raitenhaslach</t>
  </si>
  <si>
    <t>Vorraum</t>
  </si>
  <si>
    <t>Eingangsflur</t>
  </si>
  <si>
    <t>Ziegel</t>
  </si>
  <si>
    <t>Flur vor WC</t>
  </si>
  <si>
    <t>WC Vorraum</t>
  </si>
  <si>
    <t>12 x wöchentlich Mo - Sa / 2 x täglich</t>
  </si>
  <si>
    <t>2 x wöchentlich / oder 2 x täglich (Sonntags)</t>
  </si>
  <si>
    <t>Leistungsverzeichnis / Arbeiten und Turnus für die Unterhaltsreinigung öffentliche Einrichtungen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</si>
  <si>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</si>
  <si>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</si>
  <si>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</si>
  <si>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</si>
  <si>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</si>
  <si>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</si>
  <si>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</si>
  <si>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</si>
  <si>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</si>
  <si>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</si>
  <si>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</si>
  <si>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</si>
  <si>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</si>
  <si>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</si>
  <si>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</si>
  <si>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</si>
  <si>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</si>
  <si>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</si>
  <si>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</si>
  <si>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</si>
  <si>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</si>
  <si>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</si>
  <si>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</si>
  <si>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</si>
  <si>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</si>
  <si>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</si>
  <si>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</si>
  <si>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</si>
  <si>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</si>
  <si>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</si>
  <si>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</si>
  <si>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</si>
  <si>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</si>
  <si>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</si>
  <si>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</si>
  <si>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</si>
  <si>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</si>
  <si>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</si>
  <si>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</si>
  <si>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</si>
  <si>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</si>
  <si>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</si>
  <si>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</si>
  <si>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</si>
  <si>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</si>
  <si>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</si>
  <si>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</si>
  <si>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</si>
  <si>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</si>
  <si>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</si>
  <si>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</si>
  <si>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</si>
  <si>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</si>
  <si>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</si>
  <si>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</si>
  <si>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</si>
  <si>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</si>
  <si>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</si>
  <si>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</si>
  <si>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</si>
  <si>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</si>
  <si>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</si>
  <si>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</si>
  <si>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</si>
  <si>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</si>
  <si>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</si>
  <si>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</si>
  <si>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</si>
  <si>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</si>
  <si>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</si>
  <si>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</si>
  <si>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</si>
  <si>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</si>
  <si>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</si>
  <si>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</si>
  <si>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</si>
  <si>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</si>
  <si>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</si>
  <si>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</si>
  <si>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</si>
  <si>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</si>
  <si>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</si>
  <si>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</si>
  <si>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</si>
  <si>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</si>
  <si>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</si>
  <si>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</si>
  <si>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</si>
  <si>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</si>
  <si>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</si>
  <si>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</si>
  <si>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</si>
  <si>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</si>
  <si>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</si>
  <si>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</si>
  <si>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</si>
  <si>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</si>
  <si>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</si>
  <si>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</si>
  <si>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</si>
  <si>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</si>
  <si>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</si>
  <si>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</si>
  <si>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</si>
  <si>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</si>
  <si>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</si>
  <si>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</si>
  <si>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</si>
  <si>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</si>
  <si>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</si>
  <si>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</si>
  <si>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</si>
  <si>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</si>
  <si>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</si>
  <si>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</si>
  <si>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</si>
  <si>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 xml:space="preserve">siehe Raumbezeichnung </t>
  </si>
  <si>
    <t>Bayern</t>
  </si>
  <si>
    <t>WC Marienkirche 2 x wö. (SOMMER)</t>
  </si>
  <si>
    <t>WC Marienkirche 1 x wö. (WINTER)</t>
  </si>
  <si>
    <t>SOMMER</t>
  </si>
  <si>
    <t>WINTER</t>
  </si>
  <si>
    <t>Epoxy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</si>
  <si>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</si>
  <si>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</si>
  <si>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</si>
  <si>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</si>
  <si>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</si>
  <si>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</si>
  <si>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</si>
  <si>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</si>
  <si>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</si>
  <si>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</si>
  <si>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</si>
  <si>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</si>
  <si>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</si>
  <si>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7w</t>
  </si>
  <si>
    <t>I</t>
  </si>
  <si>
    <t>Feuchtwischen (Industrieparkett)
analog Nasswischen/Trockenreinigung</t>
  </si>
  <si>
    <t xml:space="preserve"> </t>
  </si>
  <si>
    <t xml:space="preserve">Wände, Boden im  Aufzug und Bedienelement Aufzug mit geeigneten Mitteln reinigen  </t>
  </si>
  <si>
    <t>Preis mtl. WINTER</t>
  </si>
  <si>
    <t>Preis mtl. SOMMER</t>
  </si>
  <si>
    <t>Bedürfnisanstalten</t>
  </si>
  <si>
    <t>WC</t>
  </si>
  <si>
    <t>EG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</si>
  <si>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</si>
  <si>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</si>
  <si>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</si>
  <si>
    <t xml:space="preserve">Curaplatz </t>
  </si>
  <si>
    <t>Lindacher Platz</t>
  </si>
  <si>
    <t>Stadtplatz 107</t>
  </si>
  <si>
    <t>Tittmoniger Strasse 4</t>
  </si>
  <si>
    <t>Waffenplatz, Burg 35</t>
  </si>
  <si>
    <t>Wöhrsee 1</t>
  </si>
  <si>
    <t>WC Motorikpark, Steinbeißweg 1</t>
  </si>
  <si>
    <t>Behinderten-WC, In den Grüben</t>
  </si>
  <si>
    <t>Die Bedürfnisanstalten befinden sich im gesamten Stadtgebiet. Die Adressen entnehmen Sie bitte der Kalkulation.
Es besteht nicht bei allen Bedüfnisanstalten die Möglichkeit Reinigung- und/oder Verbrauchsmaterial zu lagern.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</si>
</sst>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7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81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7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8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3" borderId="1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4" fontId="20" fillId="7" borderId="34" xfId="0" applyNumberFormat="1" applyFont="1" applyFill="1" applyBorder="1" applyAlignment="1" applyProtection="1">
      <alignment horizontal="center" vertical="center"/>
      <protection hidden="1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8" borderId="4" xfId="0" applyNumberFormat="1" applyFont="1" applyFill="1" applyBorder="1" applyAlignment="1" applyProtection="1">
      <alignment horizontal="center" vertical="center"/>
      <protection hidden="1"/>
    </xf>
    <xf numFmtId="164" fontId="20" fillId="8" borderId="4" xfId="25" applyFont="1" applyFill="1" applyBorder="1" applyAlignment="1" applyProtection="1">
      <alignment horizontal="center" vertical="center"/>
      <protection hidden="1"/>
    </xf>
    <xf numFmtId="44" fontId="20" fillId="8" borderId="4" xfId="146" applyFont="1" applyFill="1" applyBorder="1" applyAlignment="1" applyProtection="1">
      <alignment horizontal="center" vertical="center"/>
      <protection hidden="1"/>
    </xf>
    <xf numFmtId="0" fontId="20" fillId="8" borderId="4" xfId="0" applyNumberFormat="1" applyFont="1" applyFill="1" applyBorder="1" applyAlignment="1" applyProtection="1">
      <alignment horizontal="center" vertical="center"/>
      <protection hidden="1"/>
    </xf>
    <xf numFmtId="0" fontId="20" fillId="9" borderId="47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9" borderId="2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0" fontId="18" fillId="0" borderId="4" xfId="0" applyNumberFormat="1" applyFont="1" applyFill="1" applyBorder="1" applyAlignment="1" applyProtection="1">
      <alignment horizontal="left" vertical="center"/>
      <protection hidden="1"/>
    </xf>
    <xf numFmtId="0" fontId="20" fillId="8" borderId="2" xfId="0" applyNumberFormat="1" applyFont="1" applyFill="1" applyBorder="1" applyAlignment="1" applyProtection="1">
      <alignment horizontal="left" vertical="center"/>
      <protection hidden="1"/>
    </xf>
    <xf numFmtId="0" fontId="20" fillId="11" borderId="0" xfId="0" applyNumberFormat="1" applyFont="1" applyFill="1" applyBorder="1" applyAlignment="1" applyProtection="1">
      <alignment horizontal="center" vertical="center"/>
      <protection hidden="1"/>
    </xf>
    <xf numFmtId="0" fontId="20" fillId="9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20" fillId="9" borderId="52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left" vertical="center" wrapText="1"/>
    </xf>
    <xf numFmtId="0" fontId="26" fillId="0" borderId="0" xfId="177" applyFont="1" applyAlignment="1">
      <alignment vertical="center"/>
    </xf>
    <xf numFmtId="0" fontId="23" fillId="0" borderId="0" xfId="178" applyFont="1" applyAlignment="1">
      <alignment vertical="center"/>
    </xf>
    <xf numFmtId="0" fontId="23" fillId="0" borderId="57" xfId="178" applyFont="1" applyBorder="1" applyAlignment="1">
      <alignment horizontal="center" vertical="center"/>
    </xf>
    <xf numFmtId="0" fontId="23" fillId="0" borderId="58" xfId="178" applyFont="1" applyBorder="1" applyAlignment="1">
      <alignment horizontal="center" vertical="center"/>
    </xf>
    <xf numFmtId="0" fontId="23" fillId="0" borderId="4" xfId="178" applyFont="1" applyBorder="1" applyAlignment="1">
      <alignment horizontal="center" vertical="center"/>
    </xf>
    <xf numFmtId="0" fontId="23" fillId="0" borderId="59" xfId="178" applyFont="1" applyBorder="1" applyAlignment="1">
      <alignment horizontal="center" vertical="center"/>
    </xf>
    <xf numFmtId="0" fontId="31" fillId="0" borderId="0" xfId="178" applyFont="1" applyAlignment="1">
      <alignment vertical="center"/>
    </xf>
    <xf numFmtId="0" fontId="32" fillId="0" borderId="0" xfId="177" applyFont="1" applyAlignment="1">
      <alignment vertical="center"/>
    </xf>
    <xf numFmtId="0" fontId="32" fillId="0" borderId="0" xfId="177" applyFont="1" applyBorder="1" applyAlignment="1">
      <alignment vertical="center"/>
    </xf>
    <xf numFmtId="0" fontId="1" fillId="0" borderId="0" xfId="177" applyFont="1" applyAlignment="1">
      <alignment vertical="center"/>
    </xf>
    <xf numFmtId="0" fontId="32" fillId="13" borderId="1" xfId="177" applyFont="1" applyFill="1" applyBorder="1" applyAlignment="1">
      <alignment vertical="center"/>
    </xf>
    <xf numFmtId="0" fontId="33" fillId="3" borderId="4" xfId="177" applyFont="1" applyFill="1" applyBorder="1" applyAlignment="1">
      <alignment vertical="center"/>
    </xf>
    <xf numFmtId="0" fontId="1" fillId="0" borderId="0" xfId="177" applyFont="1" applyBorder="1" applyAlignment="1">
      <alignment vertical="center" wrapText="1"/>
    </xf>
    <xf numFmtId="0" fontId="1" fillId="0" borderId="0" xfId="177" applyFont="1" applyBorder="1" applyAlignment="1">
      <alignment vertical="center"/>
    </xf>
    <xf numFmtId="0" fontId="19" fillId="0" borderId="0" xfId="177" applyFont="1" applyAlignment="1">
      <alignment vertical="center"/>
    </xf>
    <xf numFmtId="0" fontId="35" fillId="15" borderId="4" xfId="177" applyFont="1" applyFill="1" applyBorder="1" applyAlignment="1">
      <alignment vertical="center" wrapText="1"/>
    </xf>
    <xf numFmtId="0" fontId="25" fillId="15" borderId="4" xfId="177" applyFont="1" applyFill="1" applyBorder="1" applyAlignment="1">
      <alignment vertical="center" wrapText="1"/>
    </xf>
    <xf numFmtId="0" fontId="25" fillId="0" borderId="4" xfId="177" applyFont="1" applyBorder="1" applyAlignment="1">
      <alignment vertical="center" wrapText="1"/>
    </xf>
    <xf numFmtId="0" fontId="1" fillId="0" borderId="0" xfId="177" applyFont="1" applyAlignment="1">
      <alignment vertical="center" wrapText="1"/>
    </xf>
    <xf numFmtId="0" fontId="23" fillId="0" borderId="67" xfId="178" applyFont="1" applyBorder="1" applyAlignment="1">
      <alignment vertical="center" wrapText="1"/>
    </xf>
    <xf numFmtId="0" fontId="23" fillId="0" borderId="56" xfId="178" applyFont="1" applyBorder="1" applyAlignment="1">
      <alignment horizontal="center" vertical="center"/>
    </xf>
    <xf numFmtId="0" fontId="23" fillId="0" borderId="45" xfId="178" applyFont="1" applyBorder="1" applyAlignment="1">
      <alignment horizontal="center" vertical="center"/>
    </xf>
    <xf numFmtId="0" fontId="20" fillId="16" borderId="47" xfId="0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left" vertical="center" wrapText="1"/>
    </xf>
    <xf numFmtId="0" fontId="20" fillId="16" borderId="4" xfId="0" applyFont="1" applyFill="1" applyBorder="1" applyAlignment="1">
      <alignment horizontal="center" vertical="center" wrapText="1"/>
    </xf>
    <xf numFmtId="0" fontId="0" fillId="17" borderId="4" xfId="0" applyFill="1" applyBorder="1" applyAlignment="1">
      <alignment horizontal="center" vertical="center"/>
    </xf>
    <xf numFmtId="0" fontId="20" fillId="16" borderId="2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9" fontId="16" fillId="3" borderId="1" xfId="180" applyNumberFormat="1" applyFill="1" applyBorder="1" applyAlignment="1" applyProtection="1">
      <alignment vertical="center"/>
      <protection locked="0"/>
    </xf>
    <xf numFmtId="0" fontId="20" fillId="18" borderId="4" xfId="0" applyFont="1" applyFill="1" applyBorder="1" applyAlignment="1">
      <alignment horizontal="left" vertical="center" wrapText="1"/>
    </xf>
    <xf numFmtId="0" fontId="20" fillId="9" borderId="69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0" fontId="20" fillId="18" borderId="22" xfId="0" applyFont="1" applyFill="1" applyBorder="1" applyAlignment="1">
      <alignment horizontal="left" vertical="center" wrapText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1" fillId="17" borderId="4" xfId="0" applyFont="1" applyFill="1" applyBorder="1" applyAlignment="1">
      <alignment horizontal="center" vertical="center"/>
    </xf>
    <xf numFmtId="0" fontId="20" fillId="16" borderId="70" xfId="0" applyFont="1" applyFill="1" applyBorder="1" applyAlignment="1">
      <alignment horizontal="center" vertical="center" wrapText="1"/>
    </xf>
    <xf numFmtId="0" fontId="20" fillId="16" borderId="22" xfId="0" applyFont="1" applyFill="1" applyBorder="1" applyAlignment="1">
      <alignment horizontal="center" vertical="center" wrapText="1"/>
    </xf>
    <xf numFmtId="0" fontId="0" fillId="17" borderId="22" xfId="0" applyFill="1" applyBorder="1" applyAlignment="1">
      <alignment horizontal="center" vertical="center"/>
    </xf>
    <xf numFmtId="4" fontId="20" fillId="7" borderId="71" xfId="0" applyNumberFormat="1" applyFont="1" applyFill="1" applyBorder="1" applyAlignment="1" applyProtection="1">
      <alignment horizontal="center" vertical="center"/>
      <protection hidden="1"/>
    </xf>
    <xf numFmtId="4" fontId="20" fillId="6" borderId="71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71" xfId="25" applyFont="1" applyFill="1" applyBorder="1" applyAlignment="1" applyProtection="1">
      <alignment horizontal="center" vertical="center"/>
      <protection hidden="1"/>
    </xf>
    <xf numFmtId="44" fontId="20" fillId="7" borderId="71" xfId="146" applyFont="1" applyFill="1" applyBorder="1" applyAlignment="1" applyProtection="1">
      <alignment horizontal="center" vertical="center"/>
      <protection hidden="1"/>
    </xf>
    <xf numFmtId="168" fontId="20" fillId="7" borderId="71" xfId="0" applyNumberFormat="1" applyFont="1" applyFill="1" applyBorder="1" applyAlignment="1" applyProtection="1">
      <alignment horizontal="center" vertical="center"/>
      <protection hidden="1"/>
    </xf>
    <xf numFmtId="4" fontId="20" fillId="7" borderId="4" xfId="0" applyNumberFormat="1" applyFont="1" applyFill="1" applyBorder="1" applyAlignment="1" applyProtection="1">
      <alignment horizontal="center" vertical="center"/>
      <protection hidden="1"/>
    </xf>
    <xf numFmtId="4" fontId="20" fillId="6" borderId="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4" xfId="25" applyFont="1" applyFill="1" applyBorder="1" applyAlignment="1" applyProtection="1">
      <alignment horizontal="center" vertical="center"/>
      <protection hidden="1"/>
    </xf>
    <xf numFmtId="44" fontId="18" fillId="6" borderId="4" xfId="146" applyFont="1" applyFill="1" applyBorder="1" applyAlignment="1" applyProtection="1">
      <alignment horizontal="center" vertical="center"/>
      <protection hidden="1"/>
    </xf>
    <xf numFmtId="44" fontId="20" fillId="7" borderId="4" xfId="146" applyFont="1" applyFill="1" applyBorder="1" applyAlignment="1" applyProtection="1">
      <alignment horizontal="center" vertical="center"/>
      <protection hidden="1"/>
    </xf>
    <xf numFmtId="168" fontId="20" fillId="7" borderId="4" xfId="0" applyNumberFormat="1" applyFont="1" applyFill="1" applyBorder="1" applyAlignment="1" applyProtection="1">
      <alignment horizontal="center" vertical="center"/>
      <protection hidden="1"/>
    </xf>
    <xf numFmtId="4" fontId="20" fillId="7" borderId="24" xfId="0" applyNumberFormat="1" applyFont="1" applyFill="1" applyBorder="1" applyAlignment="1" applyProtection="1">
      <alignment vertical="center"/>
      <protection hidden="1"/>
    </xf>
    <xf numFmtId="4" fontId="20" fillId="7" borderId="64" xfId="0" applyNumberFormat="1" applyFont="1" applyFill="1" applyBorder="1" applyAlignment="1" applyProtection="1">
      <alignment vertical="center"/>
      <protection hidden="1"/>
    </xf>
    <xf numFmtId="4" fontId="20" fillId="7" borderId="25" xfId="0" applyNumberFormat="1" applyFont="1" applyFill="1" applyBorder="1" applyAlignment="1" applyProtection="1">
      <alignment vertical="center"/>
      <protection hidden="1"/>
    </xf>
    <xf numFmtId="0" fontId="20" fillId="0" borderId="4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/>
    </xf>
    <xf numFmtId="44" fontId="18" fillId="7" borderId="4" xfId="146" applyFont="1" applyFill="1" applyBorder="1" applyAlignment="1" applyProtection="1">
      <alignment horizontal="center" vertical="center"/>
      <protection hidden="1"/>
    </xf>
    <xf numFmtId="0" fontId="20" fillId="20" borderId="4" xfId="0" applyFont="1" applyFill="1" applyBorder="1" applyAlignment="1">
      <alignment horizontal="center" vertical="center" wrapText="1"/>
    </xf>
    <xf numFmtId="0" fontId="20" fillId="21" borderId="4" xfId="0" applyFont="1" applyFill="1" applyBorder="1" applyAlignment="1">
      <alignment horizontal="center" vertical="center" wrapText="1"/>
    </xf>
    <xf numFmtId="0" fontId="1" fillId="19" borderId="4" xfId="0" applyFont="1" applyFill="1" applyBorder="1" applyAlignment="1">
      <alignment horizontal="center" vertical="center"/>
    </xf>
    <xf numFmtId="0" fontId="20" fillId="9" borderId="22" xfId="0" applyFont="1" applyFill="1" applyBorder="1" applyAlignment="1">
      <alignment horizontal="center" vertical="center" wrapText="1"/>
    </xf>
    <xf numFmtId="0" fontId="20" fillId="9" borderId="22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4" fontId="20" fillId="0" borderId="34" xfId="0" applyNumberFormat="1" applyFont="1" applyFill="1" applyBorder="1" applyAlignment="1" applyProtection="1">
      <alignment horizontal="center" vertical="center"/>
      <protection hidden="1"/>
    </xf>
    <xf numFmtId="4" fontId="20" fillId="0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0" borderId="34" xfId="25" applyFont="1" applyFill="1" applyBorder="1" applyAlignment="1" applyProtection="1">
      <alignment horizontal="center" vertical="center"/>
      <protection hidden="1"/>
    </xf>
    <xf numFmtId="44" fontId="18" fillId="0" borderId="34" xfId="146" applyFont="1" applyFill="1" applyBorder="1" applyAlignment="1" applyProtection="1">
      <alignment horizontal="center" vertical="center"/>
      <protection hidden="1"/>
    </xf>
    <xf numFmtId="44" fontId="20" fillId="0" borderId="34" xfId="146" applyFont="1" applyFill="1" applyBorder="1" applyAlignment="1" applyProtection="1">
      <alignment horizontal="center" vertical="center"/>
      <protection hidden="1"/>
    </xf>
    <xf numFmtId="168" fontId="20" fillId="0" borderId="34" xfId="0" applyNumberFormat="1" applyFont="1" applyFill="1" applyBorder="1" applyAlignment="1" applyProtection="1">
      <alignment horizontal="center" vertical="center"/>
      <protection hidden="1"/>
    </xf>
    <xf numFmtId="4" fontId="20" fillId="0" borderId="4" xfId="0" applyNumberFormat="1" applyFont="1" applyFill="1" applyBorder="1" applyAlignment="1" applyProtection="1">
      <alignment horizontal="center" vertical="center"/>
      <protection locked="0" hidden="1"/>
    </xf>
    <xf numFmtId="164" fontId="20" fillId="0" borderId="4" xfId="25" applyFont="1" applyFill="1" applyBorder="1" applyAlignment="1" applyProtection="1">
      <alignment horizontal="center" vertical="center"/>
      <protection hidden="1"/>
    </xf>
    <xf numFmtId="44" fontId="18" fillId="0" borderId="4" xfId="146" applyFont="1" applyFill="1" applyBorder="1" applyAlignment="1" applyProtection="1">
      <alignment horizontal="center" vertical="center"/>
      <protection hidden="1"/>
    </xf>
    <xf numFmtId="44" fontId="20" fillId="0" borderId="4" xfId="146" applyFont="1" applyFill="1" applyBorder="1" applyAlignment="1" applyProtection="1">
      <alignment horizontal="center" vertical="center"/>
      <protection hidden="1"/>
    </xf>
    <xf numFmtId="168" fontId="20" fillId="0" borderId="4" xfId="0" applyNumberFormat="1" applyFont="1" applyFill="1" applyBorder="1" applyAlignment="1" applyProtection="1">
      <alignment horizontal="center" vertical="center"/>
      <protection hidden="1"/>
    </xf>
    <xf numFmtId="4" fontId="20" fillId="20" borderId="34" xfId="0" applyNumberFormat="1" applyFont="1" applyFill="1" applyBorder="1" applyAlignment="1" applyProtection="1">
      <alignment horizontal="center" vertical="center"/>
      <protection hidden="1"/>
    </xf>
    <xf numFmtId="4" fontId="20" fillId="20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20" borderId="34" xfId="25" applyFont="1" applyFill="1" applyBorder="1" applyAlignment="1" applyProtection="1">
      <alignment horizontal="center" vertical="center"/>
      <protection hidden="1"/>
    </xf>
    <xf numFmtId="44" fontId="18" fillId="20" borderId="34" xfId="146" applyFont="1" applyFill="1" applyBorder="1" applyAlignment="1" applyProtection="1">
      <alignment horizontal="center" vertical="center"/>
      <protection hidden="1"/>
    </xf>
    <xf numFmtId="44" fontId="20" fillId="20" borderId="34" xfId="146" applyFont="1" applyFill="1" applyBorder="1" applyAlignment="1" applyProtection="1">
      <alignment horizontal="center" vertical="center"/>
      <protection hidden="1"/>
    </xf>
    <xf numFmtId="168" fontId="20" fillId="20" borderId="34" xfId="0" applyNumberFormat="1" applyFont="1" applyFill="1" applyBorder="1" applyAlignment="1" applyProtection="1">
      <alignment horizontal="center" vertical="center"/>
      <protection hidden="1"/>
    </xf>
    <xf numFmtId="4" fontId="20" fillId="20" borderId="4" xfId="0" applyNumberFormat="1" applyFont="1" applyFill="1" applyBorder="1" applyAlignment="1" applyProtection="1">
      <alignment horizontal="center" vertical="center"/>
      <protection hidden="1"/>
    </xf>
    <xf numFmtId="4" fontId="20" fillId="20" borderId="4" xfId="0" applyNumberFormat="1" applyFont="1" applyFill="1" applyBorder="1" applyAlignment="1" applyProtection="1">
      <alignment horizontal="center" vertical="center"/>
      <protection locked="0" hidden="1"/>
    </xf>
    <xf numFmtId="164" fontId="20" fillId="20" borderId="4" xfId="25" applyFont="1" applyFill="1" applyBorder="1" applyAlignment="1" applyProtection="1">
      <alignment horizontal="center" vertical="center"/>
      <protection hidden="1"/>
    </xf>
    <xf numFmtId="44" fontId="18" fillId="20" borderId="4" xfId="146" applyFont="1" applyFill="1" applyBorder="1" applyAlignment="1" applyProtection="1">
      <alignment horizontal="center" vertical="center"/>
      <protection hidden="1"/>
    </xf>
    <xf numFmtId="44" fontId="20" fillId="20" borderId="4" xfId="146" applyFont="1" applyFill="1" applyBorder="1" applyAlignment="1" applyProtection="1">
      <alignment horizontal="center" vertical="center"/>
      <protection hidden="1"/>
    </xf>
    <xf numFmtId="168" fontId="20" fillId="2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60" xfId="177" applyBorder="1" applyAlignment="1">
      <alignment horizontal="center" vertical="center"/>
    </xf>
    <xf numFmtId="0" fontId="1" fillId="0" borderId="45" xfId="177" applyBorder="1" applyAlignment="1">
      <alignment horizontal="center" vertical="center"/>
    </xf>
    <xf numFmtId="0" fontId="28" fillId="8" borderId="56" xfId="177" applyFont="1" applyFill="1" applyBorder="1" applyAlignment="1">
      <alignment horizontal="center" vertical="center" wrapText="1"/>
    </xf>
    <xf numFmtId="0" fontId="28" fillId="0" borderId="0" xfId="177" applyFont="1" applyAlignment="1">
      <alignment vertical="center" wrapText="1"/>
    </xf>
    <xf numFmtId="0" fontId="26" fillId="0" borderId="0" xfId="177" applyFont="1" applyAlignment="1">
      <alignment horizontal="center" vertical="center"/>
    </xf>
    <xf numFmtId="0" fontId="26" fillId="0" borderId="0" xfId="177" applyFont="1" applyAlignment="1">
      <alignment vertical="center" wrapText="1"/>
    </xf>
    <xf numFmtId="0" fontId="23" fillId="0" borderId="62" xfId="177" applyFont="1" applyBorder="1" applyAlignment="1">
      <alignment horizontal="center" vertical="center"/>
    </xf>
    <xf numFmtId="0" fontId="23" fillId="0" borderId="61" xfId="177" applyFont="1" applyBorder="1" applyAlignment="1">
      <alignment horizontal="center" vertical="center"/>
    </xf>
    <xf numFmtId="0" fontId="23" fillId="0" borderId="60" xfId="177" applyFont="1" applyBorder="1" applyAlignment="1">
      <alignment horizontal="center" vertical="center"/>
    </xf>
    <xf numFmtId="0" fontId="26" fillId="0" borderId="68" xfId="177" applyFont="1" applyBorder="1" applyAlignment="1">
      <alignment vertical="center" wrapText="1"/>
    </xf>
    <xf numFmtId="0" fontId="26" fillId="0" borderId="59" xfId="177" applyFont="1" applyBorder="1" applyAlignment="1">
      <alignment horizontal="center" vertical="center"/>
    </xf>
    <xf numFmtId="0" fontId="26" fillId="0" borderId="4" xfId="177" applyFont="1" applyBorder="1" applyAlignment="1">
      <alignment horizontal="center" vertical="center"/>
    </xf>
    <xf numFmtId="0" fontId="26" fillId="0" borderId="45" xfId="177" applyFont="1" applyBorder="1" applyAlignment="1">
      <alignment horizontal="center" vertical="center"/>
    </xf>
    <xf numFmtId="0" fontId="26" fillId="0" borderId="67" xfId="177" applyFont="1" applyBorder="1" applyAlignment="1">
      <alignment vertical="center" wrapText="1"/>
    </xf>
    <xf numFmtId="0" fontId="23" fillId="0" borderId="59" xfId="177" applyFont="1" applyBorder="1" applyAlignment="1">
      <alignment horizontal="center" vertical="center"/>
    </xf>
    <xf numFmtId="0" fontId="23" fillId="0" borderId="4" xfId="177" applyFont="1" applyBorder="1" applyAlignment="1">
      <alignment horizontal="center" vertical="center"/>
    </xf>
    <xf numFmtId="0" fontId="23" fillId="0" borderId="45" xfId="177" applyFont="1" applyBorder="1" applyAlignment="1">
      <alignment horizontal="center" vertical="center"/>
    </xf>
    <xf numFmtId="0" fontId="30" fillId="0" borderId="67" xfId="178" applyFont="1" applyBorder="1" applyAlignment="1">
      <alignment vertical="center" wrapText="1"/>
    </xf>
    <xf numFmtId="0" fontId="26" fillId="0" borderId="58" xfId="177" applyFont="1" applyBorder="1" applyAlignment="1">
      <alignment horizontal="center" vertical="center"/>
    </xf>
    <xf numFmtId="0" fontId="26" fillId="0" borderId="57" xfId="177" applyFont="1" applyBorder="1" applyAlignment="1">
      <alignment horizontal="center" vertical="center"/>
    </xf>
    <xf numFmtId="0" fontId="26" fillId="0" borderId="56" xfId="177" applyFont="1" applyBorder="1" applyAlignment="1">
      <alignment horizontal="center" vertical="center"/>
    </xf>
    <xf numFmtId="0" fontId="30" fillId="0" borderId="74" xfId="178" applyFont="1" applyBorder="1" applyAlignment="1">
      <alignment vertical="center" wrapText="1"/>
    </xf>
    <xf numFmtId="0" fontId="26" fillId="0" borderId="62" xfId="177" applyFont="1" applyBorder="1" applyAlignment="1">
      <alignment horizontal="center" vertical="center"/>
    </xf>
    <xf numFmtId="0" fontId="26" fillId="0" borderId="61" xfId="177" applyFont="1" applyBorder="1" applyAlignment="1">
      <alignment horizontal="center" vertical="center"/>
    </xf>
    <xf numFmtId="0" fontId="26" fillId="0" borderId="60" xfId="177" applyFont="1" applyBorder="1" applyAlignment="1">
      <alignment horizontal="center" vertical="center"/>
    </xf>
    <xf numFmtId="0" fontId="26" fillId="0" borderId="63" xfId="177" applyFont="1" applyBorder="1" applyAlignment="1">
      <alignment vertical="center" wrapText="1"/>
    </xf>
    <xf numFmtId="0" fontId="26" fillId="0" borderId="62" xfId="177" applyFont="1" applyBorder="1" applyAlignment="1">
      <alignment horizontal="center" vertical="center" textRotation="90" wrapText="1"/>
    </xf>
    <xf numFmtId="0" fontId="26" fillId="0" borderId="61" xfId="177" applyFont="1" applyBorder="1" applyAlignment="1">
      <alignment horizontal="center" vertical="center" textRotation="90" wrapText="1"/>
    </xf>
    <xf numFmtId="0" fontId="26" fillId="0" borderId="60" xfId="177" applyFont="1" applyBorder="1" applyAlignment="1">
      <alignment vertical="center"/>
    </xf>
    <xf numFmtId="0" fontId="28" fillId="0" borderId="75" xfId="177" applyFont="1" applyBorder="1" applyAlignment="1">
      <alignment horizontal="center" vertical="center"/>
    </xf>
    <xf numFmtId="0" fontId="28" fillId="0" borderId="76" xfId="177" applyFont="1" applyBorder="1" applyAlignment="1">
      <alignment horizontal="center" vertical="center"/>
    </xf>
    <xf numFmtId="0" fontId="26" fillId="0" borderId="37" xfId="177" applyFont="1" applyBorder="1" applyAlignment="1">
      <alignment vertical="center"/>
    </xf>
    <xf numFmtId="0" fontId="28" fillId="0" borderId="0" xfId="177" applyFont="1" applyAlignment="1">
      <alignment vertical="center"/>
    </xf>
    <xf numFmtId="0" fontId="6" fillId="0" borderId="0" xfId="177" applyFont="1" applyAlignment="1" applyProtection="1">
      <alignment vertical="center"/>
      <protection hidden="1"/>
    </xf>
    <xf numFmtId="0" fontId="6" fillId="0" borderId="0" xfId="177" applyFont="1" applyAlignment="1" applyProtection="1">
      <alignment horizontal="center" vertical="center"/>
      <protection hidden="1"/>
    </xf>
    <xf numFmtId="0" fontId="4" fillId="4" borderId="3" xfId="177" applyFont="1" applyFill="1" applyBorder="1" applyAlignment="1" applyProtection="1">
      <alignment vertical="center"/>
      <protection hidden="1"/>
    </xf>
    <xf numFmtId="0" fontId="4" fillId="4" borderId="1" xfId="177" applyFont="1" applyFill="1" applyBorder="1" applyAlignment="1" applyProtection="1">
      <alignment vertical="center"/>
      <protection hidden="1"/>
    </xf>
    <xf numFmtId="0" fontId="1" fillId="0" borderId="0" xfId="177"/>
    <xf numFmtId="0" fontId="4" fillId="4" borderId="4" xfId="177" applyFont="1" applyFill="1" applyBorder="1" applyAlignment="1" applyProtection="1">
      <alignment vertical="center" wrapText="1"/>
      <protection hidden="1"/>
    </xf>
    <xf numFmtId="168" fontId="8" fillId="5" borderId="4" xfId="177" applyNumberFormat="1" applyFont="1" applyFill="1" applyBorder="1" applyAlignment="1" applyProtection="1">
      <alignment vertical="center"/>
      <protection hidden="1"/>
    </xf>
    <xf numFmtId="0" fontId="4" fillId="5" borderId="4" xfId="177" applyFont="1" applyFill="1" applyBorder="1" applyAlignment="1" applyProtection="1">
      <alignment vertical="center"/>
      <protection hidden="1"/>
    </xf>
    <xf numFmtId="0" fontId="4" fillId="0" borderId="36" xfId="177" applyFont="1" applyBorder="1" applyAlignment="1" applyProtection="1">
      <alignment vertical="center"/>
      <protection hidden="1"/>
    </xf>
    <xf numFmtId="168" fontId="4" fillId="5" borderId="4" xfId="177" applyNumberFormat="1" applyFont="1" applyFill="1" applyBorder="1" applyAlignment="1" applyProtection="1">
      <alignment vertical="center"/>
      <protection hidden="1"/>
    </xf>
    <xf numFmtId="167" fontId="4" fillId="5" borderId="4" xfId="177" applyNumberFormat="1" applyFont="1" applyFill="1" applyBorder="1" applyAlignment="1" applyProtection="1">
      <alignment vertical="center"/>
      <protection hidden="1"/>
    </xf>
    <xf numFmtId="168" fontId="4" fillId="5" borderId="46" xfId="177" applyNumberFormat="1" applyFont="1" applyFill="1" applyBorder="1" applyAlignment="1" applyProtection="1">
      <alignment vertical="center"/>
      <protection hidden="1"/>
    </xf>
    <xf numFmtId="0" fontId="4" fillId="5" borderId="46" xfId="177" applyFont="1" applyFill="1" applyBorder="1" applyAlignment="1" applyProtection="1">
      <alignment vertical="center"/>
      <protection hidden="1"/>
    </xf>
    <xf numFmtId="0" fontId="6" fillId="0" borderId="35" xfId="177" applyFont="1" applyBorder="1" applyAlignment="1" applyProtection="1">
      <alignment vertical="center"/>
      <protection hidden="1"/>
    </xf>
    <xf numFmtId="0" fontId="4" fillId="4" borderId="4" xfId="177" applyFont="1" applyFill="1" applyBorder="1" applyAlignment="1" applyProtection="1">
      <alignment horizontal="center" vertical="center"/>
      <protection hidden="1"/>
    </xf>
    <xf numFmtId="168" fontId="6" fillId="3" borderId="4" xfId="177" applyNumberFormat="1" applyFont="1" applyFill="1" applyBorder="1" applyAlignment="1" applyProtection="1">
      <alignment horizontal="right" vertical="center"/>
      <protection hidden="1"/>
    </xf>
    <xf numFmtId="4" fontId="6" fillId="3" borderId="4" xfId="177" applyNumberFormat="1" applyFont="1" applyFill="1" applyBorder="1" applyAlignment="1" applyProtection="1">
      <alignment horizontal="right" vertical="center"/>
      <protection hidden="1"/>
    </xf>
    <xf numFmtId="0" fontId="4" fillId="4" borderId="34" xfId="177" applyFont="1" applyFill="1" applyBorder="1" applyAlignment="1" applyProtection="1">
      <alignment vertical="center"/>
      <protection hidden="1"/>
    </xf>
    <xf numFmtId="0" fontId="4" fillId="4" borderId="4" xfId="177" applyFont="1" applyFill="1" applyBorder="1" applyAlignment="1" applyProtection="1">
      <alignment vertical="center"/>
      <protection hidden="1"/>
    </xf>
    <xf numFmtId="0" fontId="4" fillId="4" borderId="4" xfId="177" applyFont="1" applyFill="1" applyBorder="1" applyAlignment="1" applyProtection="1">
      <alignment horizontal="center" vertical="center" wrapText="1"/>
      <protection hidden="1"/>
    </xf>
    <xf numFmtId="0" fontId="22" fillId="0" borderId="0" xfId="177" applyFont="1" applyAlignment="1" applyProtection="1">
      <alignment vertical="center"/>
      <protection hidden="1"/>
    </xf>
    <xf numFmtId="0" fontId="10" fillId="0" borderId="0" xfId="177" applyFont="1" applyAlignment="1" applyProtection="1">
      <alignment vertical="center"/>
      <protection hidden="1"/>
    </xf>
    <xf numFmtId="0" fontId="9" fillId="0" borderId="0" xfId="177" applyFont="1" applyAlignment="1" applyProtection="1">
      <alignment vertical="center"/>
      <protection hidden="1"/>
    </xf>
    <xf numFmtId="164" fontId="20" fillId="0" borderId="0" xfId="25" applyNumberFormat="1" applyFont="1" applyFill="1" applyBorder="1" applyAlignment="1" applyProtection="1">
      <alignment horizontal="center" vertical="center"/>
    </xf>
    <xf numFmtId="164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18" fillId="0" borderId="4" xfId="25" applyNumberFormat="1" applyFont="1" applyFill="1" applyBorder="1" applyAlignment="1" applyProtection="1">
      <alignment horizontal="center" vertical="center"/>
      <protection hidden="1"/>
    </xf>
    <xf numFmtId="164" fontId="20" fillId="16" borderId="4" xfId="0" applyNumberFormat="1" applyFont="1" applyFill="1" applyBorder="1" applyAlignment="1">
      <alignment horizontal="center" vertical="center" wrapText="1"/>
    </xf>
    <xf numFmtId="164" fontId="20" fillId="9" borderId="4" xfId="0" applyNumberFormat="1" applyFont="1" applyFill="1" applyBorder="1" applyAlignment="1">
      <alignment horizontal="center" vertical="center" wrapText="1"/>
    </xf>
    <xf numFmtId="164" fontId="20" fillId="16" borderId="22" xfId="0" applyNumberFormat="1" applyFont="1" applyFill="1" applyBorder="1" applyAlignment="1">
      <alignment horizontal="center" vertical="center" wrapText="1"/>
    </xf>
    <xf numFmtId="164" fontId="20" fillId="21" borderId="4" xfId="0" applyNumberFormat="1" applyFont="1" applyFill="1" applyBorder="1" applyAlignment="1">
      <alignment horizontal="center" vertical="center" wrapText="1"/>
    </xf>
    <xf numFmtId="164" fontId="20" fillId="9" borderId="52" xfId="0" applyNumberFormat="1" applyFont="1" applyFill="1" applyBorder="1" applyAlignment="1">
      <alignment horizontal="center" vertical="center" wrapText="1"/>
    </xf>
    <xf numFmtId="164" fontId="20" fillId="9" borderId="22" xfId="0" applyNumberFormat="1" applyFont="1" applyFill="1" applyBorder="1" applyAlignment="1">
      <alignment horizontal="center" vertical="center" wrapText="1"/>
    </xf>
    <xf numFmtId="164" fontId="20" fillId="9" borderId="69" xfId="0" applyNumberFormat="1" applyFont="1" applyFill="1" applyBorder="1" applyAlignment="1">
      <alignment horizontal="center" vertical="center" wrapText="1"/>
    </xf>
    <xf numFmtId="164" fontId="20" fillId="8" borderId="2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6" fillId="0" borderId="53" xfId="177" applyFont="1" applyBorder="1" applyAlignment="1">
      <alignment horizontal="center" vertical="center"/>
    </xf>
    <xf numFmtId="0" fontId="26" fillId="0" borderId="54" xfId="177" applyFont="1" applyBorder="1" applyAlignment="1">
      <alignment horizontal="center" vertical="center"/>
    </xf>
    <xf numFmtId="0" fontId="26" fillId="0" borderId="55" xfId="177" applyFont="1" applyBorder="1" applyAlignment="1">
      <alignment horizontal="center" vertical="center"/>
    </xf>
    <xf numFmtId="0" fontId="28" fillId="8" borderId="42" xfId="177" applyFont="1" applyFill="1" applyBorder="1" applyAlignment="1">
      <alignment horizontal="left" vertical="center"/>
    </xf>
    <xf numFmtId="0" fontId="28" fillId="8" borderId="0" xfId="177" applyFont="1" applyFill="1" applyAlignment="1">
      <alignment horizontal="left" vertical="center"/>
    </xf>
    <xf numFmtId="0" fontId="28" fillId="8" borderId="41" xfId="177" applyFont="1" applyFill="1" applyBorder="1" applyAlignment="1">
      <alignment horizontal="left" vertical="center"/>
    </xf>
    <xf numFmtId="0" fontId="29" fillId="8" borderId="53" xfId="178" applyFont="1" applyFill="1" applyBorder="1" applyAlignment="1">
      <alignment horizontal="left" vertical="center" wrapText="1"/>
    </xf>
    <xf numFmtId="0" fontId="29" fillId="8" borderId="0" xfId="178" applyFont="1" applyFill="1" applyAlignment="1">
      <alignment horizontal="left" vertical="center" wrapText="1"/>
    </xf>
    <xf numFmtId="0" fontId="29" fillId="8" borderId="41" xfId="178" applyFont="1" applyFill="1" applyBorder="1" applyAlignment="1">
      <alignment horizontal="left" vertical="center" wrapText="1"/>
    </xf>
    <xf numFmtId="0" fontId="28" fillId="8" borderId="37" xfId="177" applyFont="1" applyFill="1" applyBorder="1" applyAlignment="1">
      <alignment horizontal="left" vertical="center" wrapText="1"/>
    </xf>
    <xf numFmtId="0" fontId="28" fillId="8" borderId="38" xfId="177" applyFont="1" applyFill="1" applyBorder="1" applyAlignment="1">
      <alignment horizontal="left" vertical="center" wrapText="1"/>
    </xf>
    <xf numFmtId="0" fontId="28" fillId="8" borderId="39" xfId="177" applyFont="1" applyFill="1" applyBorder="1" applyAlignment="1">
      <alignment horizontal="left" vertical="center" wrapText="1"/>
    </xf>
    <xf numFmtId="0" fontId="28" fillId="8" borderId="57" xfId="177" applyFont="1" applyFill="1" applyBorder="1" applyAlignment="1">
      <alignment horizontal="center" vertical="center"/>
    </xf>
    <xf numFmtId="0" fontId="28" fillId="8" borderId="58" xfId="177" applyFont="1" applyFill="1" applyBorder="1" applyAlignment="1">
      <alignment horizontal="center" vertical="center"/>
    </xf>
    <xf numFmtId="0" fontId="1" fillId="0" borderId="4" xfId="177" applyBorder="1" applyAlignment="1">
      <alignment horizontal="left" vertical="center"/>
    </xf>
    <xf numFmtId="0" fontId="1" fillId="0" borderId="59" xfId="177" applyBorder="1" applyAlignment="1">
      <alignment horizontal="left" vertical="center"/>
    </xf>
    <xf numFmtId="0" fontId="1" fillId="0" borderId="1" xfId="177" applyBorder="1" applyAlignment="1">
      <alignment horizontal="left" vertical="center"/>
    </xf>
    <xf numFmtId="0" fontId="1" fillId="0" borderId="2" xfId="177" applyBorder="1" applyAlignment="1">
      <alignment horizontal="left" vertical="center"/>
    </xf>
    <xf numFmtId="0" fontId="1" fillId="0" borderId="32" xfId="177" applyBorder="1" applyAlignment="1">
      <alignment horizontal="left" vertical="center"/>
    </xf>
    <xf numFmtId="0" fontId="1" fillId="0" borderId="4" xfId="177" applyBorder="1" applyAlignment="1">
      <alignment horizontal="left" vertical="center" wrapText="1"/>
    </xf>
    <xf numFmtId="0" fontId="1" fillId="0" borderId="59" xfId="177" applyBorder="1" applyAlignment="1">
      <alignment horizontal="left" vertical="center" wrapText="1"/>
    </xf>
    <xf numFmtId="0" fontId="1" fillId="0" borderId="61" xfId="177" applyBorder="1" applyAlignment="1">
      <alignment horizontal="left" vertical="center" wrapText="1"/>
    </xf>
    <xf numFmtId="0" fontId="1" fillId="0" borderId="62" xfId="177" applyBorder="1" applyAlignment="1">
      <alignment horizontal="left" vertical="center" wrapText="1"/>
    </xf>
    <xf numFmtId="0" fontId="1" fillId="0" borderId="1" xfId="177" applyBorder="1" applyAlignment="1">
      <alignment horizontal="center" vertical="center"/>
    </xf>
    <xf numFmtId="0" fontId="1" fillId="0" borderId="2" xfId="177" applyBorder="1" applyAlignment="1">
      <alignment horizontal="center" vertical="center"/>
    </xf>
    <xf numFmtId="0" fontId="1" fillId="0" borderId="32" xfId="177" applyBorder="1" applyAlignment="1">
      <alignment horizontal="center" vertical="center"/>
    </xf>
    <xf numFmtId="0" fontId="35" fillId="3" borderId="1" xfId="177" applyFont="1" applyFill="1" applyBorder="1" applyAlignment="1">
      <alignment horizontal="center" vertical="center" wrapText="1"/>
    </xf>
    <xf numFmtId="0" fontId="35" fillId="3" borderId="3" xfId="177" applyFont="1" applyFill="1" applyBorder="1" applyAlignment="1">
      <alignment horizontal="center" vertical="center" wrapText="1"/>
    </xf>
    <xf numFmtId="0" fontId="25" fillId="3" borderId="1" xfId="177" applyFont="1" applyFill="1" applyBorder="1" applyAlignment="1">
      <alignment horizontal="center" vertical="center" wrapText="1"/>
    </xf>
    <xf numFmtId="0" fontId="34" fillId="14" borderId="65" xfId="177" applyFont="1" applyFill="1" applyBorder="1" applyAlignment="1">
      <alignment vertical="center" wrapText="1"/>
    </xf>
    <xf numFmtId="0" fontId="34" fillId="14" borderId="66" xfId="177" applyFont="1" applyFill="1" applyBorder="1" applyAlignment="1">
      <alignment vertical="center" wrapText="1"/>
    </xf>
    <xf numFmtId="0" fontId="34" fillId="0" borderId="65" xfId="177" applyFont="1" applyBorder="1" applyAlignment="1">
      <alignment horizontal="center" vertical="center" wrapText="1"/>
    </xf>
    <xf numFmtId="0" fontId="34" fillId="0" borderId="66" xfId="177" applyFont="1" applyBorder="1" applyAlignment="1">
      <alignment horizontal="center" vertical="center" wrapText="1"/>
    </xf>
    <xf numFmtId="0" fontId="35" fillId="3" borderId="34" xfId="177" applyFont="1" applyFill="1" applyBorder="1" applyAlignment="1">
      <alignment horizontal="center" vertical="center" wrapText="1"/>
    </xf>
    <xf numFmtId="0" fontId="35" fillId="15" borderId="1" xfId="177" applyFont="1" applyFill="1" applyBorder="1" applyAlignment="1">
      <alignment horizontal="center" vertical="center" wrapText="1"/>
    </xf>
    <xf numFmtId="0" fontId="35" fillId="15" borderId="3" xfId="17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Font="1" applyFill="1" applyBorder="1" applyAlignment="1">
      <alignment horizontal="center" vertical="center" wrapText="1"/>
    </xf>
    <xf numFmtId="0" fontId="20" fillId="10" borderId="36" xfId="0" applyFont="1" applyFill="1" applyBorder="1" applyAlignment="1">
      <alignment horizontal="center" vertical="center" wrapText="1"/>
    </xf>
    <xf numFmtId="164" fontId="20" fillId="7" borderId="48" xfId="25" applyFont="1" applyFill="1" applyBorder="1" applyAlignment="1" applyProtection="1">
      <alignment horizontal="center" vertical="center"/>
      <protection hidden="1"/>
    </xf>
    <xf numFmtId="164" fontId="20" fillId="7" borderId="49" xfId="25" applyFont="1" applyFill="1" applyBorder="1" applyAlignment="1" applyProtection="1">
      <alignment horizontal="center" vertical="center"/>
      <protection hidden="1"/>
    </xf>
    <xf numFmtId="164" fontId="20" fillId="7" borderId="50" xfId="25" applyFont="1" applyFill="1" applyBorder="1" applyAlignment="1" applyProtection="1">
      <alignment horizontal="center" vertical="center"/>
      <protection hidden="1"/>
    </xf>
    <xf numFmtId="164" fontId="20" fillId="7" borderId="51" xfId="25" applyFont="1" applyFill="1" applyBorder="1" applyAlignment="1" applyProtection="1">
      <alignment horizontal="center" vertical="center"/>
      <protection hidden="1"/>
    </xf>
    <xf numFmtId="164" fontId="20" fillId="7" borderId="72" xfId="25" applyFont="1" applyFill="1" applyBorder="1" applyAlignment="1" applyProtection="1">
      <alignment horizontal="center" vertical="center"/>
      <protection hidden="1"/>
    </xf>
    <xf numFmtId="164" fontId="20" fillId="7" borderId="73" xfId="25" applyFont="1" applyFill="1" applyBorder="1" applyAlignment="1" applyProtection="1">
      <alignment horizontal="center" vertical="center"/>
      <protection hidden="1"/>
    </xf>
    <xf numFmtId="168" fontId="4" fillId="6" borderId="1" xfId="177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177" applyNumberFormat="1" applyFont="1" applyFill="1" applyBorder="1" applyAlignment="1" applyProtection="1">
      <alignment horizontal="center" vertical="center"/>
      <protection locked="0" hidden="1"/>
    </xf>
    <xf numFmtId="0" fontId="6" fillId="0" borderId="0" xfId="4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15" xfId="4" applyFont="1" applyBorder="1" applyAlignment="1" applyProtection="1">
      <alignment horizontal="left"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0" fontId="4" fillId="0" borderId="0" xfId="4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7" fillId="0" borderId="0" xfId="4" applyFont="1" applyAlignment="1" applyProtection="1">
      <alignment horizontal="left" vertical="center"/>
      <protection hidden="1"/>
    </xf>
    <xf numFmtId="0" fontId="6" fillId="0" borderId="0" xfId="4" applyFont="1" applyProtection="1">
      <protection hidden="1"/>
    </xf>
    <xf numFmtId="0" fontId="15" fillId="0" borderId="0" xfId="4" applyFont="1" applyAlignment="1" applyProtection="1">
      <alignment horizontal="center" vertical="center"/>
      <protection hidden="1"/>
    </xf>
    <xf numFmtId="169" fontId="37" fillId="0" borderId="0" xfId="25" applyNumberFormat="1" applyFont="1" applyFill="1" applyBorder="1" applyAlignment="1" applyProtection="1">
      <alignment horizontal="left" vertical="center" wrapText="1"/>
      <protection hidden="1"/>
    </xf>
  </cellXfs>
  <cellStyles count="181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Dezimal 2" xfId="179" xr:uid="{00000000-0005-0000-0000-000055000000}"/>
    <cellStyle name="Euro" xfId="1" xr:uid="{00000000-0005-0000-0000-000056000000}"/>
    <cellStyle name="fnRegressQ" xfId="2" xr:uid="{00000000-0005-0000-0000-000057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80" builtinId="8"/>
    <cellStyle name="Prozent" xfId="3" builtinId="5"/>
    <cellStyle name="Standard" xfId="0" builtinId="0"/>
    <cellStyle name="Standard 2" xfId="177" xr:uid="{00000000-0005-0000-0000-0000B1000000}"/>
    <cellStyle name="Standard 3" xfId="178" xr:uid="{00000000-0005-0000-0000-0000B2000000}"/>
    <cellStyle name="Standard 7" xfId="4" xr:uid="{00000000-0005-0000-0000-0000B3000000}"/>
    <cellStyle name="Währung" xfId="146" builtin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124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125</v>
      </c>
      <c r="C3" s="47"/>
      <c r="D3" s="48"/>
      <c r="E3" s="48"/>
      <c r="F3" s="48"/>
      <c r="G3" s="49"/>
    </row>
    <row r="4" spans="1:7" x14ac:dyDescent="0.2">
      <c r="A4" s="14"/>
      <c r="B4" s="3" t="s">
        <v>126</v>
      </c>
      <c r="C4" s="47"/>
      <c r="D4" s="48"/>
      <c r="E4" s="48"/>
      <c r="F4" s="48"/>
      <c r="G4" s="49"/>
    </row>
    <row r="5" spans="1:7" x14ac:dyDescent="0.2">
      <c r="A5" s="14"/>
      <c r="B5" s="3" t="s">
        <v>127</v>
      </c>
      <c r="C5" s="47"/>
      <c r="D5" s="48"/>
      <c r="E5" s="48"/>
      <c r="F5" s="48"/>
      <c r="G5" s="49"/>
    </row>
    <row r="6" spans="1:7" x14ac:dyDescent="0.2">
      <c r="A6" s="14"/>
      <c r="B6" s="4" t="s">
        <v>3</v>
      </c>
      <c r="C6" s="47"/>
      <c r="D6" s="48"/>
      <c r="E6" s="48"/>
      <c r="F6" s="48"/>
      <c r="G6" s="49"/>
    </row>
    <row r="7" spans="1:7" x14ac:dyDescent="0.2">
      <c r="A7" s="14"/>
      <c r="B7" s="4" t="s">
        <v>128</v>
      </c>
      <c r="C7" s="47"/>
      <c r="D7" s="48"/>
      <c r="E7" s="48"/>
      <c r="F7" s="48"/>
      <c r="G7" s="49"/>
    </row>
    <row r="8" spans="1:7" x14ac:dyDescent="0.2">
      <c r="A8" s="15"/>
      <c r="B8" s="16" t="s">
        <v>129</v>
      </c>
      <c r="C8" s="47"/>
      <c r="D8" s="48"/>
      <c r="E8" s="48"/>
      <c r="F8" s="48"/>
      <c r="G8" s="49"/>
    </row>
    <row r="9" spans="1:7" x14ac:dyDescent="0.2">
      <c r="A9" s="15"/>
      <c r="B9" s="16" t="s">
        <v>130</v>
      </c>
      <c r="C9" s="150"/>
      <c r="D9" s="48"/>
      <c r="E9" s="48"/>
      <c r="F9" s="48"/>
      <c r="G9" s="49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131</v>
      </c>
      <c r="B13" s="24" t="s">
        <v>132</v>
      </c>
      <c r="C13" s="275" t="s">
        <v>133</v>
      </c>
      <c r="D13" s="276"/>
      <c r="E13" s="276"/>
      <c r="F13" s="277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134</v>
      </c>
      <c r="B15" s="12" t="s">
        <v>139</v>
      </c>
      <c r="C15" s="12" t="s">
        <v>138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191</v>
      </c>
      <c r="C16" s="12" t="s">
        <v>181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135</v>
      </c>
      <c r="B18" s="12" t="s">
        <v>141</v>
      </c>
      <c r="C18" s="12" t="s">
        <v>182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140</v>
      </c>
      <c r="C19" s="12" t="s">
        <v>143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136</v>
      </c>
      <c r="B21" s="12" t="s">
        <v>179</v>
      </c>
      <c r="C21" s="12" t="s">
        <v>182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143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180</v>
      </c>
      <c r="B24" s="31" t="s">
        <v>154</v>
      </c>
      <c r="C24" s="31" t="s">
        <v>149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151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150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137</v>
      </c>
      <c r="B28" s="31" t="s">
        <v>144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145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146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147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148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workbookViewId="0">
      <selection activeCell="B8" sqref="B8"/>
    </sheetView>
  </sheetViews>
  <sheetFormatPr baseColWidth="10" defaultColWidth="11.42578125" defaultRowHeight="12.75" x14ac:dyDescent="0.2"/>
  <cols>
    <col min="1" max="1" width="16.28515625" style="68" customWidth="1"/>
    <col min="2" max="2" width="44" style="68" customWidth="1"/>
    <col min="3" max="3" width="15.140625" style="68" customWidth="1"/>
    <col min="4" max="16384" width="11.42578125" style="52"/>
  </cols>
  <sheetData>
    <row r="1" spans="1:5" ht="24.75" customHeight="1" x14ac:dyDescent="0.2">
      <c r="A1" s="50" t="s">
        <v>155</v>
      </c>
      <c r="B1" s="51"/>
      <c r="C1" s="51"/>
    </row>
    <row r="2" spans="1:5" ht="7.5" customHeight="1" thickBot="1" x14ac:dyDescent="0.25">
      <c r="A2" s="50"/>
      <c r="B2" s="51"/>
      <c r="C2" s="51"/>
    </row>
    <row r="3" spans="1:5" ht="48" customHeight="1" thickTop="1" thickBot="1" x14ac:dyDescent="0.25">
      <c r="A3" s="44" t="s">
        <v>184</v>
      </c>
      <c r="B3" s="45" t="s">
        <v>16</v>
      </c>
      <c r="C3" s="46" t="s">
        <v>17</v>
      </c>
    </row>
    <row r="4" spans="1:5" ht="22.5" customHeight="1" thickTop="1" thickBot="1" x14ac:dyDescent="0.25">
      <c r="A4" s="53"/>
      <c r="B4" s="54"/>
      <c r="C4" s="54"/>
    </row>
    <row r="5" spans="1:5" ht="29.1" customHeight="1" thickTop="1" x14ac:dyDescent="0.2">
      <c r="A5" s="55" t="s">
        <v>14</v>
      </c>
      <c r="B5" s="56" t="s">
        <v>18</v>
      </c>
      <c r="C5" s="57">
        <v>52</v>
      </c>
      <c r="E5" s="58"/>
    </row>
    <row r="6" spans="1:5" ht="29.1" customHeight="1" x14ac:dyDescent="0.2">
      <c r="A6" s="59" t="s">
        <v>10</v>
      </c>
      <c r="B6" s="60" t="s">
        <v>210</v>
      </c>
      <c r="C6" s="61">
        <v>104</v>
      </c>
      <c r="E6" s="58"/>
    </row>
    <row r="7" spans="1:5" ht="29.1" customHeight="1" x14ac:dyDescent="0.2">
      <c r="A7" s="59" t="s">
        <v>12</v>
      </c>
      <c r="B7" s="62" t="s">
        <v>183</v>
      </c>
      <c r="C7" s="61">
        <v>130</v>
      </c>
      <c r="E7" s="58"/>
    </row>
    <row r="8" spans="1:5" ht="29.1" customHeight="1" x14ac:dyDescent="0.2">
      <c r="A8" s="59" t="s">
        <v>11</v>
      </c>
      <c r="B8" s="60" t="s">
        <v>25</v>
      </c>
      <c r="C8" s="61">
        <v>156</v>
      </c>
      <c r="E8" s="58"/>
    </row>
    <row r="9" spans="1:5" ht="29.1" customHeight="1" x14ac:dyDescent="0.2">
      <c r="A9" s="59" t="s">
        <v>28</v>
      </c>
      <c r="B9" s="60" t="s">
        <v>29</v>
      </c>
      <c r="C9" s="61">
        <v>200</v>
      </c>
      <c r="E9" s="58"/>
    </row>
    <row r="10" spans="1:5" ht="29.1" customHeight="1" x14ac:dyDescent="0.2">
      <c r="A10" s="59" t="s">
        <v>13</v>
      </c>
      <c r="B10" s="60" t="s">
        <v>32</v>
      </c>
      <c r="C10" s="61">
        <v>250</v>
      </c>
      <c r="E10" s="58"/>
    </row>
    <row r="11" spans="1:5" ht="29.1" customHeight="1" x14ac:dyDescent="0.2">
      <c r="A11" s="59" t="s">
        <v>15</v>
      </c>
      <c r="B11" s="60" t="s">
        <v>35</v>
      </c>
      <c r="C11" s="61">
        <v>302</v>
      </c>
      <c r="E11" s="58"/>
    </row>
    <row r="12" spans="1:5" ht="29.1" customHeight="1" thickBot="1" x14ac:dyDescent="0.25">
      <c r="A12" s="59" t="s">
        <v>199</v>
      </c>
      <c r="B12" s="60" t="s">
        <v>209</v>
      </c>
      <c r="C12" s="61">
        <v>604</v>
      </c>
      <c r="E12" s="58"/>
    </row>
    <row r="13" spans="1:5" ht="29.1" customHeight="1" thickTop="1" x14ac:dyDescent="0.2">
      <c r="A13" s="55" t="s">
        <v>19</v>
      </c>
      <c r="B13" s="56" t="s">
        <v>20</v>
      </c>
      <c r="C13" s="57">
        <v>12</v>
      </c>
      <c r="E13" s="58"/>
    </row>
    <row r="14" spans="1:5" ht="29.1" customHeight="1" x14ac:dyDescent="0.2">
      <c r="A14" s="59" t="s">
        <v>21</v>
      </c>
      <c r="B14" s="60" t="s">
        <v>22</v>
      </c>
      <c r="C14" s="61">
        <v>24</v>
      </c>
      <c r="E14" s="58"/>
    </row>
    <row r="15" spans="1:5" ht="29.1" customHeight="1" x14ac:dyDescent="0.2">
      <c r="A15" s="59" t="s">
        <v>23</v>
      </c>
      <c r="B15" s="60" t="s">
        <v>24</v>
      </c>
      <c r="C15" s="61">
        <v>1</v>
      </c>
      <c r="E15" s="58"/>
    </row>
    <row r="16" spans="1:5" ht="29.1" customHeight="1" x14ac:dyDescent="0.2">
      <c r="A16" s="59" t="s">
        <v>26</v>
      </c>
      <c r="B16" s="60" t="s">
        <v>27</v>
      </c>
      <c r="C16" s="61">
        <v>2</v>
      </c>
      <c r="E16" s="58"/>
    </row>
    <row r="17" spans="1:5" ht="29.1" customHeight="1" x14ac:dyDescent="0.2">
      <c r="A17" s="59" t="s">
        <v>30</v>
      </c>
      <c r="B17" s="60" t="s">
        <v>31</v>
      </c>
      <c r="C17" s="61">
        <v>3</v>
      </c>
      <c r="E17" s="58"/>
    </row>
    <row r="18" spans="1:5" ht="29.1" customHeight="1" x14ac:dyDescent="0.2">
      <c r="A18" s="59" t="s">
        <v>33</v>
      </c>
      <c r="B18" s="60" t="s">
        <v>34</v>
      </c>
      <c r="C18" s="61">
        <v>4</v>
      </c>
      <c r="E18" s="58"/>
    </row>
    <row r="19" spans="1:5" ht="29.1" customHeight="1" x14ac:dyDescent="0.2">
      <c r="A19" s="59" t="s">
        <v>36</v>
      </c>
      <c r="B19" s="60" t="s">
        <v>37</v>
      </c>
      <c r="C19" s="61">
        <v>6</v>
      </c>
      <c r="E19" s="58"/>
    </row>
    <row r="20" spans="1:5" ht="29.1" customHeight="1" thickBot="1" x14ac:dyDescent="0.25">
      <c r="A20" s="63" t="s">
        <v>38</v>
      </c>
      <c r="B20" s="64" t="s">
        <v>39</v>
      </c>
      <c r="C20" s="65"/>
      <c r="E20" s="58"/>
    </row>
    <row r="21" spans="1:5" ht="15" customHeight="1" thickTop="1" x14ac:dyDescent="0.2">
      <c r="A21" s="66"/>
      <c r="B21" s="67"/>
      <c r="C21" s="6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3385-3646-4DF9-BCF5-411280BDE908}">
  <dimension ref="A1:O62"/>
  <sheetViews>
    <sheetView showGridLines="0" topLeftCell="A2" zoomScale="125" zoomScaleNormal="125" zoomScalePageLayoutView="125" workbookViewId="0">
      <selection activeCell="R9" sqref="R9"/>
    </sheetView>
  </sheetViews>
  <sheetFormatPr baseColWidth="10" defaultColWidth="10.85546875" defaultRowHeight="14.25" x14ac:dyDescent="0.2"/>
  <cols>
    <col min="1" max="1" width="35" style="123" customWidth="1"/>
    <col min="2" max="11" width="9" style="123" customWidth="1"/>
    <col min="12" max="16384" width="10.85546875" style="123"/>
  </cols>
  <sheetData>
    <row r="1" spans="1:15" x14ac:dyDescent="0.2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5" ht="15" x14ac:dyDescent="0.2">
      <c r="A2" s="240" t="s">
        <v>211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5" ht="15" thickBot="1" x14ac:dyDescent="0.25">
      <c r="A3" s="122"/>
      <c r="B3" s="122"/>
      <c r="C3" s="122"/>
      <c r="D3" s="122"/>
      <c r="E3" s="122"/>
      <c r="F3" s="212"/>
      <c r="G3" s="122"/>
      <c r="H3" s="212"/>
      <c r="I3" s="212"/>
      <c r="J3" s="212"/>
      <c r="K3" s="212"/>
    </row>
    <row r="4" spans="1:15" ht="32.1" customHeight="1" thickBot="1" x14ac:dyDescent="0.25">
      <c r="B4" s="278" t="s">
        <v>212</v>
      </c>
      <c r="C4" s="279"/>
      <c r="D4" s="279"/>
      <c r="E4" s="279"/>
      <c r="F4" s="279"/>
      <c r="G4" s="279"/>
      <c r="H4" s="279"/>
      <c r="I4" s="279"/>
      <c r="J4" s="280"/>
      <c r="K4" s="122"/>
    </row>
    <row r="5" spans="1:15" ht="32.1" customHeight="1" x14ac:dyDescent="0.2">
      <c r="A5" s="239" t="s">
        <v>213</v>
      </c>
      <c r="B5" s="238" t="s">
        <v>214</v>
      </c>
      <c r="C5" s="238" t="s">
        <v>38</v>
      </c>
      <c r="D5" s="238" t="s">
        <v>215</v>
      </c>
      <c r="E5" s="238" t="s">
        <v>216</v>
      </c>
      <c r="F5" s="238" t="s">
        <v>217</v>
      </c>
      <c r="G5" s="238" t="s">
        <v>218</v>
      </c>
      <c r="H5" s="238" t="s">
        <v>219</v>
      </c>
      <c r="I5" s="237" t="s">
        <v>220</v>
      </c>
      <c r="J5" s="237" t="s">
        <v>349</v>
      </c>
    </row>
    <row r="6" spans="1:15" ht="119.1" customHeight="1" thickBot="1" x14ac:dyDescent="0.25">
      <c r="A6" s="236"/>
      <c r="B6" s="235" t="s">
        <v>221</v>
      </c>
      <c r="C6" s="235" t="s">
        <v>222</v>
      </c>
      <c r="D6" s="235" t="s">
        <v>223</v>
      </c>
      <c r="E6" s="235" t="s">
        <v>224</v>
      </c>
      <c r="F6" s="235" t="s">
        <v>225</v>
      </c>
      <c r="G6" s="235" t="s">
        <v>360</v>
      </c>
      <c r="H6" s="235" t="s">
        <v>226</v>
      </c>
      <c r="I6" s="235" t="s">
        <v>227</v>
      </c>
      <c r="J6" s="234" t="s">
        <v>228</v>
      </c>
    </row>
    <row r="7" spans="1:15" ht="24" customHeight="1" thickBot="1" x14ac:dyDescent="0.25">
      <c r="A7" s="281" t="s">
        <v>229</v>
      </c>
      <c r="B7" s="282"/>
      <c r="C7" s="282"/>
      <c r="D7" s="282"/>
      <c r="E7" s="282"/>
      <c r="F7" s="282"/>
      <c r="G7" s="282"/>
      <c r="H7" s="282"/>
      <c r="I7" s="282"/>
      <c r="J7" s="283"/>
    </row>
    <row r="8" spans="1:15" ht="72.95" customHeight="1" x14ac:dyDescent="0.2">
      <c r="A8" s="233" t="s">
        <v>230</v>
      </c>
      <c r="B8" s="142" t="s">
        <v>231</v>
      </c>
      <c r="C8" s="124" t="s">
        <v>231</v>
      </c>
      <c r="D8" s="124" t="s">
        <v>13</v>
      </c>
      <c r="E8" s="124" t="s">
        <v>231</v>
      </c>
      <c r="F8" s="124" t="s">
        <v>231</v>
      </c>
      <c r="G8" s="124" t="s">
        <v>231</v>
      </c>
      <c r="H8" s="124" t="s">
        <v>231</v>
      </c>
      <c r="I8" s="124" t="s">
        <v>231</v>
      </c>
      <c r="J8" s="125" t="s">
        <v>231</v>
      </c>
    </row>
    <row r="9" spans="1:15" ht="72.95" customHeight="1" x14ac:dyDescent="0.2">
      <c r="A9" s="221" t="s">
        <v>232</v>
      </c>
      <c r="B9" s="143" t="s">
        <v>231</v>
      </c>
      <c r="C9" s="126" t="s">
        <v>231</v>
      </c>
      <c r="D9" s="126" t="s">
        <v>13</v>
      </c>
      <c r="E9" s="126" t="s">
        <v>231</v>
      </c>
      <c r="F9" s="126" t="s">
        <v>231</v>
      </c>
      <c r="G9" s="126" t="s">
        <v>231</v>
      </c>
      <c r="H9" s="126" t="s">
        <v>231</v>
      </c>
      <c r="I9" s="126" t="s">
        <v>231</v>
      </c>
      <c r="J9" s="127" t="s">
        <v>231</v>
      </c>
    </row>
    <row r="10" spans="1:15" ht="72.95" customHeight="1" x14ac:dyDescent="0.2">
      <c r="A10" s="221" t="s">
        <v>233</v>
      </c>
      <c r="B10" s="220" t="s">
        <v>19</v>
      </c>
      <c r="C10" s="219" t="s">
        <v>19</v>
      </c>
      <c r="D10" s="219" t="s">
        <v>19</v>
      </c>
      <c r="E10" s="219" t="s">
        <v>19</v>
      </c>
      <c r="F10" s="219" t="s">
        <v>19</v>
      </c>
      <c r="G10" s="219" t="s">
        <v>19</v>
      </c>
      <c r="H10" s="219" t="s">
        <v>19</v>
      </c>
      <c r="I10" s="219" t="s">
        <v>19</v>
      </c>
      <c r="J10" s="218" t="s">
        <v>19</v>
      </c>
    </row>
    <row r="11" spans="1:15" ht="72.95" customHeight="1" x14ac:dyDescent="0.2">
      <c r="A11" s="221" t="s">
        <v>234</v>
      </c>
      <c r="B11" s="220" t="s">
        <v>14</v>
      </c>
      <c r="C11" s="219" t="s">
        <v>14</v>
      </c>
      <c r="D11" s="219" t="s">
        <v>235</v>
      </c>
      <c r="E11" s="219" t="s">
        <v>14</v>
      </c>
      <c r="F11" s="219" t="s">
        <v>235</v>
      </c>
      <c r="G11" s="219" t="s">
        <v>14</v>
      </c>
      <c r="H11" s="219" t="s">
        <v>14</v>
      </c>
      <c r="I11" s="219" t="s">
        <v>14</v>
      </c>
      <c r="J11" s="218" t="s">
        <v>14</v>
      </c>
    </row>
    <row r="12" spans="1:15" ht="72.95" customHeight="1" x14ac:dyDescent="0.2">
      <c r="A12" s="221" t="s">
        <v>359</v>
      </c>
      <c r="B12" s="220"/>
      <c r="C12" s="219"/>
      <c r="D12" s="219"/>
      <c r="E12" s="219"/>
      <c r="F12" s="219"/>
      <c r="G12" s="219" t="s">
        <v>14</v>
      </c>
      <c r="H12" s="219"/>
      <c r="I12" s="219"/>
      <c r="J12" s="218"/>
      <c r="K12" s="212"/>
      <c r="L12" s="212"/>
      <c r="M12" s="212"/>
      <c r="N12" s="212"/>
      <c r="O12" s="212"/>
    </row>
    <row r="13" spans="1:15" ht="72.95" customHeight="1" x14ac:dyDescent="0.2">
      <c r="A13" s="221" t="s">
        <v>236</v>
      </c>
      <c r="B13" s="220" t="s">
        <v>19</v>
      </c>
      <c r="C13" s="219" t="s">
        <v>19</v>
      </c>
      <c r="D13" s="219" t="s">
        <v>235</v>
      </c>
      <c r="E13" s="219" t="s">
        <v>19</v>
      </c>
      <c r="F13" s="219" t="s">
        <v>19</v>
      </c>
      <c r="G13" s="219" t="s">
        <v>19</v>
      </c>
      <c r="H13" s="219" t="s">
        <v>19</v>
      </c>
      <c r="I13" s="219"/>
      <c r="J13" s="218" t="s">
        <v>19</v>
      </c>
    </row>
    <row r="14" spans="1:15" ht="72.95" customHeight="1" x14ac:dyDescent="0.2">
      <c r="A14" s="221" t="s">
        <v>237</v>
      </c>
      <c r="B14" s="220" t="s">
        <v>14</v>
      </c>
      <c r="C14" s="219" t="s">
        <v>14</v>
      </c>
      <c r="D14" s="219" t="s">
        <v>14</v>
      </c>
      <c r="E14" s="219" t="s">
        <v>14</v>
      </c>
      <c r="F14" s="219" t="s">
        <v>14</v>
      </c>
      <c r="G14" s="219" t="s">
        <v>14</v>
      </c>
      <c r="H14" s="219" t="s">
        <v>14</v>
      </c>
      <c r="I14" s="219" t="s">
        <v>14</v>
      </c>
      <c r="J14" s="218" t="s">
        <v>14</v>
      </c>
    </row>
    <row r="15" spans="1:15" ht="72.95" customHeight="1" x14ac:dyDescent="0.2">
      <c r="A15" s="221" t="s">
        <v>238</v>
      </c>
      <c r="B15" s="224" t="s">
        <v>26</v>
      </c>
      <c r="C15" s="223" t="s">
        <v>26</v>
      </c>
      <c r="D15" s="223" t="s">
        <v>26</v>
      </c>
      <c r="E15" s="223" t="s">
        <v>26</v>
      </c>
      <c r="F15" s="223" t="s">
        <v>26</v>
      </c>
      <c r="G15" s="223" t="s">
        <v>26</v>
      </c>
      <c r="H15" s="223" t="s">
        <v>26</v>
      </c>
      <c r="I15" s="223" t="s">
        <v>26</v>
      </c>
      <c r="J15" s="222" t="s">
        <v>26</v>
      </c>
    </row>
    <row r="16" spans="1:15" ht="72.95" customHeight="1" x14ac:dyDescent="0.2">
      <c r="A16" s="221" t="s">
        <v>239</v>
      </c>
      <c r="B16" s="224" t="s">
        <v>23</v>
      </c>
      <c r="C16" s="223" t="s">
        <v>23</v>
      </c>
      <c r="D16" s="223" t="s">
        <v>23</v>
      </c>
      <c r="E16" s="223" t="s">
        <v>23</v>
      </c>
      <c r="F16" s="223" t="s">
        <v>23</v>
      </c>
      <c r="G16" s="223" t="s">
        <v>23</v>
      </c>
      <c r="H16" s="223" t="s">
        <v>23</v>
      </c>
      <c r="I16" s="223" t="s">
        <v>23</v>
      </c>
      <c r="J16" s="222" t="s">
        <v>23</v>
      </c>
    </row>
    <row r="17" spans="1:15" ht="72.95" customHeight="1" x14ac:dyDescent="0.2">
      <c r="A17" s="221" t="s">
        <v>240</v>
      </c>
      <c r="B17" s="220" t="s">
        <v>23</v>
      </c>
      <c r="C17" s="219" t="s">
        <v>23</v>
      </c>
      <c r="D17" s="219" t="s">
        <v>235</v>
      </c>
      <c r="E17" s="219" t="s">
        <v>23</v>
      </c>
      <c r="F17" s="219" t="s">
        <v>23</v>
      </c>
      <c r="G17" s="219" t="s">
        <v>23</v>
      </c>
      <c r="H17" s="219" t="s">
        <v>23</v>
      </c>
      <c r="I17" s="219" t="s">
        <v>23</v>
      </c>
      <c r="J17" s="218" t="s">
        <v>23</v>
      </c>
    </row>
    <row r="18" spans="1:15" ht="72.95" customHeight="1" x14ac:dyDescent="0.2">
      <c r="A18" s="221" t="s">
        <v>352</v>
      </c>
      <c r="B18" s="220"/>
      <c r="C18" s="219"/>
      <c r="D18" s="219"/>
      <c r="E18" s="219" t="s">
        <v>11</v>
      </c>
      <c r="F18" s="219" t="s">
        <v>11</v>
      </c>
      <c r="G18" s="219"/>
      <c r="H18" s="219"/>
      <c r="I18" s="219"/>
      <c r="J18" s="218"/>
      <c r="K18" s="212"/>
      <c r="L18" s="212"/>
      <c r="M18" s="212"/>
      <c r="N18" s="212"/>
      <c r="O18" s="212"/>
    </row>
    <row r="19" spans="1:15" ht="72.95" customHeight="1" x14ac:dyDescent="0.2">
      <c r="A19" s="221" t="s">
        <v>241</v>
      </c>
      <c r="B19" s="224" t="s">
        <v>26</v>
      </c>
      <c r="C19" s="223" t="s">
        <v>26</v>
      </c>
      <c r="D19" s="223"/>
      <c r="E19" s="223"/>
      <c r="F19" s="223"/>
      <c r="G19" s="223"/>
      <c r="H19" s="223" t="s">
        <v>26</v>
      </c>
      <c r="I19" s="223" t="s">
        <v>26</v>
      </c>
      <c r="J19" s="222" t="s">
        <v>26</v>
      </c>
    </row>
    <row r="20" spans="1:15" ht="72.95" customHeight="1" x14ac:dyDescent="0.2">
      <c r="A20" s="221" t="s">
        <v>242</v>
      </c>
      <c r="B20" s="220" t="s">
        <v>23</v>
      </c>
      <c r="C20" s="219" t="s">
        <v>23</v>
      </c>
      <c r="D20" s="219"/>
      <c r="E20" s="219"/>
      <c r="F20" s="219"/>
      <c r="G20" s="219"/>
      <c r="H20" s="219" t="s">
        <v>23</v>
      </c>
      <c r="I20" s="219" t="s">
        <v>23</v>
      </c>
      <c r="J20" s="218" t="s">
        <v>23</v>
      </c>
    </row>
    <row r="21" spans="1:15" ht="72.95" customHeight="1" x14ac:dyDescent="0.2">
      <c r="A21" s="221" t="s">
        <v>243</v>
      </c>
      <c r="B21" s="220" t="s">
        <v>19</v>
      </c>
      <c r="C21" s="219" t="s">
        <v>19</v>
      </c>
      <c r="D21" s="219" t="s">
        <v>19</v>
      </c>
      <c r="E21" s="219" t="s">
        <v>19</v>
      </c>
      <c r="F21" s="219" t="s">
        <v>19</v>
      </c>
      <c r="G21" s="219" t="s">
        <v>19</v>
      </c>
      <c r="H21" s="219" t="s">
        <v>19</v>
      </c>
      <c r="I21" s="219" t="s">
        <v>19</v>
      </c>
      <c r="J21" s="218" t="s">
        <v>19</v>
      </c>
    </row>
    <row r="22" spans="1:15" ht="72.95" customHeight="1" x14ac:dyDescent="0.2">
      <c r="A22" s="221" t="s">
        <v>244</v>
      </c>
      <c r="B22" s="220"/>
      <c r="C22" s="219"/>
      <c r="D22" s="219"/>
      <c r="E22" s="219" t="s">
        <v>231</v>
      </c>
      <c r="F22" s="219" t="s">
        <v>351</v>
      </c>
      <c r="G22" s="219"/>
      <c r="H22" s="219"/>
      <c r="I22" s="219"/>
      <c r="J22" s="218"/>
    </row>
    <row r="23" spans="1:15" ht="72.95" customHeight="1" x14ac:dyDescent="0.2">
      <c r="A23" s="221" t="s">
        <v>192</v>
      </c>
      <c r="B23" s="220" t="s">
        <v>38</v>
      </c>
      <c r="C23" s="219" t="s">
        <v>38</v>
      </c>
      <c r="D23" s="219" t="s">
        <v>38</v>
      </c>
      <c r="E23" s="219" t="s">
        <v>38</v>
      </c>
      <c r="F23" s="219" t="s">
        <v>38</v>
      </c>
      <c r="G23" s="219" t="s">
        <v>38</v>
      </c>
      <c r="H23" s="219" t="s">
        <v>38</v>
      </c>
      <c r="I23" s="219" t="s">
        <v>38</v>
      </c>
      <c r="J23" s="218" t="s">
        <v>38</v>
      </c>
    </row>
    <row r="24" spans="1:15" ht="72.95" customHeight="1" x14ac:dyDescent="0.2">
      <c r="A24" s="221" t="s">
        <v>245</v>
      </c>
      <c r="B24" s="224" t="s">
        <v>23</v>
      </c>
      <c r="C24" s="223" t="s">
        <v>23</v>
      </c>
      <c r="D24" s="223" t="s">
        <v>23</v>
      </c>
      <c r="E24" s="223" t="s">
        <v>23</v>
      </c>
      <c r="F24" s="223" t="s">
        <v>23</v>
      </c>
      <c r="G24" s="223" t="s">
        <v>23</v>
      </c>
      <c r="H24" s="223" t="s">
        <v>23</v>
      </c>
      <c r="I24" s="223" t="s">
        <v>23</v>
      </c>
      <c r="J24" s="222" t="s">
        <v>23</v>
      </c>
    </row>
    <row r="25" spans="1:15" ht="95.1" customHeight="1" x14ac:dyDescent="0.2">
      <c r="A25" s="221" t="s">
        <v>246</v>
      </c>
      <c r="B25" s="220" t="s">
        <v>235</v>
      </c>
      <c r="C25" s="219" t="s">
        <v>235</v>
      </c>
      <c r="D25" s="219" t="s">
        <v>13</v>
      </c>
      <c r="E25" s="219" t="s">
        <v>235</v>
      </c>
      <c r="F25" s="219" t="s">
        <v>235</v>
      </c>
      <c r="G25" s="219" t="s">
        <v>235</v>
      </c>
      <c r="H25" s="219" t="s">
        <v>235</v>
      </c>
      <c r="I25" s="219"/>
      <c r="J25" s="218" t="s">
        <v>235</v>
      </c>
    </row>
    <row r="26" spans="1:15" ht="72.95" customHeight="1" x14ac:dyDescent="0.2">
      <c r="A26" s="221" t="s">
        <v>247</v>
      </c>
      <c r="B26" s="220" t="s">
        <v>235</v>
      </c>
      <c r="C26" s="219" t="s">
        <v>235</v>
      </c>
      <c r="D26" s="219" t="s">
        <v>13</v>
      </c>
      <c r="E26" s="219" t="s">
        <v>235</v>
      </c>
      <c r="F26" s="219" t="s">
        <v>235</v>
      </c>
      <c r="G26" s="219" t="s">
        <v>235</v>
      </c>
      <c r="H26" s="219" t="s">
        <v>235</v>
      </c>
      <c r="I26" s="219"/>
      <c r="J26" s="218" t="s">
        <v>235</v>
      </c>
    </row>
    <row r="27" spans="1:15" ht="72.95" customHeight="1" x14ac:dyDescent="0.2">
      <c r="A27" s="221" t="s">
        <v>248</v>
      </c>
      <c r="B27" s="220"/>
      <c r="C27" s="219"/>
      <c r="D27" s="219" t="s">
        <v>38</v>
      </c>
      <c r="E27" s="219"/>
      <c r="F27" s="219"/>
      <c r="G27" s="219"/>
      <c r="H27" s="219"/>
      <c r="I27" s="219"/>
      <c r="J27" s="218"/>
    </row>
    <row r="28" spans="1:15" ht="72.95" customHeight="1" x14ac:dyDescent="0.2">
      <c r="A28" s="221" t="s">
        <v>249</v>
      </c>
      <c r="B28" s="220"/>
      <c r="C28" s="219"/>
      <c r="D28" s="219" t="s">
        <v>13</v>
      </c>
      <c r="E28" s="219"/>
      <c r="F28" s="219"/>
      <c r="G28" s="219"/>
      <c r="H28" s="219"/>
      <c r="I28" s="219"/>
      <c r="J28" s="218"/>
    </row>
    <row r="29" spans="1:15" ht="72.95" customHeight="1" x14ac:dyDescent="0.2">
      <c r="A29" s="221" t="s">
        <v>250</v>
      </c>
      <c r="B29" s="220"/>
      <c r="C29" s="219"/>
      <c r="D29" s="219" t="s">
        <v>13</v>
      </c>
      <c r="E29" s="219"/>
      <c r="F29" s="219"/>
      <c r="G29" s="219"/>
      <c r="H29" s="219"/>
      <c r="I29" s="219"/>
      <c r="J29" s="218"/>
    </row>
    <row r="30" spans="1:15" ht="72.95" customHeight="1" x14ac:dyDescent="0.2">
      <c r="A30" s="221" t="s">
        <v>251</v>
      </c>
      <c r="B30" s="220"/>
      <c r="C30" s="219"/>
      <c r="D30" s="219" t="s">
        <v>13</v>
      </c>
      <c r="E30" s="219"/>
      <c r="F30" s="219"/>
      <c r="G30" s="219"/>
      <c r="H30" s="219"/>
      <c r="I30" s="219"/>
      <c r="J30" s="218"/>
    </row>
    <row r="31" spans="1:15" ht="72.95" customHeight="1" x14ac:dyDescent="0.2">
      <c r="A31" s="141" t="s">
        <v>252</v>
      </c>
      <c r="B31" s="220"/>
      <c r="C31" s="219"/>
      <c r="D31" s="219" t="s">
        <v>13</v>
      </c>
      <c r="E31" s="219"/>
      <c r="F31" s="219"/>
      <c r="G31" s="219"/>
      <c r="H31" s="219"/>
      <c r="I31" s="219"/>
      <c r="J31" s="218"/>
    </row>
    <row r="32" spans="1:15" ht="72.95" customHeight="1" x14ac:dyDescent="0.2">
      <c r="A32" s="221" t="s">
        <v>253</v>
      </c>
      <c r="B32" s="220"/>
      <c r="C32" s="219"/>
      <c r="D32" s="223" t="s">
        <v>26</v>
      </c>
      <c r="E32" s="219"/>
      <c r="F32" s="219"/>
      <c r="G32" s="219"/>
      <c r="H32" s="219"/>
      <c r="I32" s="219"/>
      <c r="J32" s="218"/>
    </row>
    <row r="33" spans="1:11" ht="72.95" customHeight="1" thickBot="1" x14ac:dyDescent="0.25">
      <c r="A33" s="217" t="s">
        <v>254</v>
      </c>
      <c r="B33" s="232"/>
      <c r="C33" s="231"/>
      <c r="D33" s="215" t="s">
        <v>30</v>
      </c>
      <c r="E33" s="231"/>
      <c r="F33" s="231"/>
      <c r="G33" s="231"/>
      <c r="H33" s="231"/>
      <c r="I33" s="231"/>
      <c r="J33" s="230"/>
    </row>
    <row r="34" spans="1:11" ht="26.1" customHeight="1" thickBot="1" x14ac:dyDescent="0.25">
      <c r="A34" s="284" t="s">
        <v>255</v>
      </c>
      <c r="B34" s="285"/>
      <c r="C34" s="285"/>
      <c r="D34" s="285"/>
      <c r="E34" s="285"/>
      <c r="F34" s="285"/>
      <c r="G34" s="285"/>
      <c r="H34" s="285"/>
      <c r="I34" s="285"/>
      <c r="J34" s="286"/>
    </row>
    <row r="35" spans="1:11" ht="188.25" customHeight="1" x14ac:dyDescent="0.2">
      <c r="A35" s="229" t="s">
        <v>358</v>
      </c>
      <c r="B35" s="228" t="s">
        <v>231</v>
      </c>
      <c r="C35" s="227" t="s">
        <v>231</v>
      </c>
      <c r="D35" s="227" t="s">
        <v>231</v>
      </c>
      <c r="E35" s="227" t="s">
        <v>231</v>
      </c>
      <c r="F35" s="227" t="s">
        <v>231</v>
      </c>
      <c r="G35" s="227" t="s">
        <v>231</v>
      </c>
      <c r="H35" s="227" t="s">
        <v>231</v>
      </c>
      <c r="I35" s="227" t="s">
        <v>231</v>
      </c>
      <c r="J35" s="226" t="s">
        <v>231</v>
      </c>
    </row>
    <row r="36" spans="1:11" ht="72.95" customHeight="1" x14ac:dyDescent="0.2">
      <c r="A36" s="225" t="s">
        <v>350</v>
      </c>
      <c r="B36" s="220" t="s">
        <v>231</v>
      </c>
      <c r="C36" s="219" t="s">
        <v>231</v>
      </c>
      <c r="D36" s="219" t="s">
        <v>231</v>
      </c>
      <c r="E36" s="219" t="s">
        <v>231</v>
      </c>
      <c r="F36" s="219" t="s">
        <v>231</v>
      </c>
      <c r="G36" s="219" t="s">
        <v>231</v>
      </c>
      <c r="H36" s="219" t="s">
        <v>231</v>
      </c>
      <c r="I36" s="219" t="s">
        <v>231</v>
      </c>
      <c r="J36" s="218" t="s">
        <v>231</v>
      </c>
    </row>
    <row r="37" spans="1:11" ht="72.95" customHeight="1" x14ac:dyDescent="0.2">
      <c r="A37" s="225" t="s">
        <v>256</v>
      </c>
      <c r="B37" s="220" t="s">
        <v>231</v>
      </c>
      <c r="C37" s="219" t="s">
        <v>231</v>
      </c>
      <c r="D37" s="219" t="s">
        <v>231</v>
      </c>
      <c r="E37" s="219" t="s">
        <v>231</v>
      </c>
      <c r="F37" s="219" t="s">
        <v>231</v>
      </c>
      <c r="G37" s="219" t="s">
        <v>231</v>
      </c>
      <c r="H37" s="219" t="s">
        <v>231</v>
      </c>
      <c r="I37" s="219" t="s">
        <v>231</v>
      </c>
      <c r="J37" s="218" t="s">
        <v>231</v>
      </c>
    </row>
    <row r="38" spans="1:11" ht="57.95" customHeight="1" x14ac:dyDescent="0.2">
      <c r="A38" s="225" t="s">
        <v>257</v>
      </c>
      <c r="B38" s="224" t="s">
        <v>36</v>
      </c>
      <c r="C38" s="223" t="s">
        <v>36</v>
      </c>
      <c r="D38" s="223" t="s">
        <v>36</v>
      </c>
      <c r="E38" s="223" t="s">
        <v>36</v>
      </c>
      <c r="F38" s="223" t="s">
        <v>36</v>
      </c>
      <c r="G38" s="223" t="s">
        <v>36</v>
      </c>
      <c r="H38" s="223" t="s">
        <v>36</v>
      </c>
      <c r="I38" s="223" t="s">
        <v>36</v>
      </c>
      <c r="J38" s="222" t="s">
        <v>36</v>
      </c>
    </row>
    <row r="39" spans="1:11" ht="57.95" customHeight="1" x14ac:dyDescent="0.2">
      <c r="A39" s="221" t="s">
        <v>258</v>
      </c>
      <c r="B39" s="220"/>
      <c r="C39" s="219"/>
      <c r="D39" s="219" t="s">
        <v>235</v>
      </c>
      <c r="E39" s="219" t="s">
        <v>231</v>
      </c>
      <c r="F39" s="219" t="s">
        <v>231</v>
      </c>
      <c r="G39" s="219"/>
      <c r="H39" s="219" t="s">
        <v>231</v>
      </c>
      <c r="I39" s="219"/>
      <c r="J39" s="218"/>
    </row>
    <row r="40" spans="1:11" ht="56.1" customHeight="1" x14ac:dyDescent="0.2">
      <c r="A40" s="141" t="s">
        <v>259</v>
      </c>
      <c r="B40" s="220"/>
      <c r="C40" s="219"/>
      <c r="D40" s="219" t="s">
        <v>14</v>
      </c>
      <c r="E40" s="219"/>
      <c r="F40" s="219"/>
      <c r="G40" s="219"/>
      <c r="H40" s="219"/>
      <c r="I40" s="219"/>
      <c r="J40" s="218"/>
    </row>
    <row r="41" spans="1:11" ht="56.1" customHeight="1" x14ac:dyDescent="0.2">
      <c r="A41" s="221" t="s">
        <v>260</v>
      </c>
      <c r="B41" s="220" t="s">
        <v>30</v>
      </c>
      <c r="C41" s="219" t="s">
        <v>30</v>
      </c>
      <c r="D41" s="219" t="s">
        <v>30</v>
      </c>
      <c r="E41" s="219" t="s">
        <v>30</v>
      </c>
      <c r="F41" s="219" t="s">
        <v>30</v>
      </c>
      <c r="G41" s="219" t="s">
        <v>30</v>
      </c>
      <c r="H41" s="219" t="s">
        <v>30</v>
      </c>
      <c r="I41" s="219" t="s">
        <v>30</v>
      </c>
      <c r="J41" s="218" t="s">
        <v>30</v>
      </c>
    </row>
    <row r="42" spans="1:11" ht="56.1" customHeight="1" thickBot="1" x14ac:dyDescent="0.25">
      <c r="A42" s="217" t="s">
        <v>261</v>
      </c>
      <c r="B42" s="216" t="s">
        <v>23</v>
      </c>
      <c r="C42" s="215" t="s">
        <v>23</v>
      </c>
      <c r="D42" s="215" t="s">
        <v>23</v>
      </c>
      <c r="E42" s="215" t="s">
        <v>23</v>
      </c>
      <c r="F42" s="215" t="s">
        <v>23</v>
      </c>
      <c r="G42" s="215" t="s">
        <v>23</v>
      </c>
      <c r="H42" s="215" t="s">
        <v>23</v>
      </c>
      <c r="I42" s="215" t="s">
        <v>23</v>
      </c>
      <c r="J42" s="214" t="s">
        <v>23</v>
      </c>
    </row>
    <row r="43" spans="1:11" ht="45.95" customHeight="1" thickBot="1" x14ac:dyDescent="0.25">
      <c r="A43" s="213"/>
      <c r="B43" s="213"/>
      <c r="C43" s="213"/>
      <c r="D43" s="213"/>
      <c r="E43" s="213"/>
      <c r="F43" s="212"/>
      <c r="G43" s="213"/>
      <c r="H43" s="212"/>
      <c r="I43" s="212"/>
      <c r="J43" s="212"/>
      <c r="K43" s="212"/>
    </row>
    <row r="44" spans="1:11" ht="36.950000000000003" customHeight="1" thickBot="1" x14ac:dyDescent="0.25">
      <c r="A44" s="287" t="s">
        <v>262</v>
      </c>
      <c r="B44" s="288"/>
      <c r="C44" s="288"/>
      <c r="D44" s="288"/>
      <c r="E44" s="289"/>
      <c r="F44" s="211"/>
      <c r="G44" s="211"/>
      <c r="H44" s="122"/>
    </row>
    <row r="45" spans="1:11" ht="36.950000000000003" customHeight="1" x14ac:dyDescent="0.2">
      <c r="A45" s="210" t="s">
        <v>155</v>
      </c>
      <c r="B45" s="290" t="s">
        <v>263</v>
      </c>
      <c r="C45" s="290"/>
      <c r="D45" s="290"/>
      <c r="E45" s="291"/>
    </row>
    <row r="46" spans="1:11" s="128" customFormat="1" ht="27" customHeight="1" x14ac:dyDescent="0.2">
      <c r="A46" s="209" t="s">
        <v>348</v>
      </c>
      <c r="B46" s="292" t="s">
        <v>347</v>
      </c>
      <c r="C46" s="292"/>
      <c r="D46" s="292"/>
      <c r="E46" s="293"/>
    </row>
    <row r="47" spans="1:11" s="128" customFormat="1" ht="27" customHeight="1" x14ac:dyDescent="0.2">
      <c r="A47" s="209" t="s">
        <v>15</v>
      </c>
      <c r="B47" s="294" t="s">
        <v>346</v>
      </c>
      <c r="C47" s="295"/>
      <c r="D47" s="295"/>
      <c r="E47" s="296"/>
    </row>
    <row r="48" spans="1:11" s="128" customFormat="1" ht="27" customHeight="1" x14ac:dyDescent="0.2">
      <c r="A48" s="209" t="s">
        <v>13</v>
      </c>
      <c r="B48" s="294" t="s">
        <v>345</v>
      </c>
      <c r="C48" s="295"/>
      <c r="D48" s="295"/>
      <c r="E48" s="296"/>
    </row>
    <row r="49" spans="1:5" s="128" customFormat="1" ht="27" customHeight="1" x14ac:dyDescent="0.2">
      <c r="A49" s="209" t="s">
        <v>28</v>
      </c>
      <c r="B49" s="292" t="s">
        <v>344</v>
      </c>
      <c r="C49" s="292"/>
      <c r="D49" s="292"/>
      <c r="E49" s="293"/>
    </row>
    <row r="50" spans="1:5" s="128" customFormat="1" ht="27" customHeight="1" x14ac:dyDescent="0.2">
      <c r="A50" s="209" t="s">
        <v>11</v>
      </c>
      <c r="B50" s="292" t="s">
        <v>343</v>
      </c>
      <c r="C50" s="292"/>
      <c r="D50" s="292"/>
      <c r="E50" s="293"/>
    </row>
    <row r="51" spans="1:5" s="128" customFormat="1" ht="27" customHeight="1" x14ac:dyDescent="0.2">
      <c r="A51" s="209" t="s">
        <v>10</v>
      </c>
      <c r="B51" s="292" t="s">
        <v>342</v>
      </c>
      <c r="C51" s="292"/>
      <c r="D51" s="292"/>
      <c r="E51" s="293"/>
    </row>
    <row r="52" spans="1:5" s="128" customFormat="1" ht="27" customHeight="1" x14ac:dyDescent="0.2">
      <c r="A52" s="209" t="s">
        <v>12</v>
      </c>
      <c r="B52" s="292" t="s">
        <v>264</v>
      </c>
      <c r="C52" s="292"/>
      <c r="D52" s="292"/>
      <c r="E52" s="293"/>
    </row>
    <row r="53" spans="1:5" s="128" customFormat="1" ht="41.1" customHeight="1" x14ac:dyDescent="0.2">
      <c r="A53" s="209" t="s">
        <v>14</v>
      </c>
      <c r="B53" s="292" t="s">
        <v>265</v>
      </c>
      <c r="C53" s="292"/>
      <c r="D53" s="292"/>
      <c r="E53" s="293"/>
    </row>
    <row r="54" spans="1:5" s="128" customFormat="1" ht="27" customHeight="1" x14ac:dyDescent="0.2">
      <c r="A54" s="209" t="s">
        <v>19</v>
      </c>
      <c r="B54" s="292" t="s">
        <v>341</v>
      </c>
      <c r="C54" s="292"/>
      <c r="D54" s="292"/>
      <c r="E54" s="293"/>
    </row>
    <row r="55" spans="1:5" s="128" customFormat="1" ht="44.1" customHeight="1" x14ac:dyDescent="0.2">
      <c r="A55" s="209" t="s">
        <v>21</v>
      </c>
      <c r="B55" s="301" t="s">
        <v>340</v>
      </c>
      <c r="C55" s="302"/>
      <c r="D55" s="302"/>
      <c r="E55" s="303"/>
    </row>
    <row r="56" spans="1:5" s="128" customFormat="1" ht="44.1" customHeight="1" x14ac:dyDescent="0.2">
      <c r="A56" s="209" t="s">
        <v>36</v>
      </c>
      <c r="B56" s="297" t="s">
        <v>339</v>
      </c>
      <c r="C56" s="297"/>
      <c r="D56" s="297"/>
      <c r="E56" s="298"/>
    </row>
    <row r="57" spans="1:5" s="128" customFormat="1" ht="39.950000000000003" customHeight="1" x14ac:dyDescent="0.2">
      <c r="A57" s="209" t="s">
        <v>33</v>
      </c>
      <c r="B57" s="297" t="s">
        <v>338</v>
      </c>
      <c r="C57" s="297"/>
      <c r="D57" s="297"/>
      <c r="E57" s="298"/>
    </row>
    <row r="58" spans="1:5" s="128" customFormat="1" ht="39.950000000000003" customHeight="1" x14ac:dyDescent="0.2">
      <c r="A58" s="209" t="s">
        <v>30</v>
      </c>
      <c r="B58" s="297" t="s">
        <v>337</v>
      </c>
      <c r="C58" s="297"/>
      <c r="D58" s="297"/>
      <c r="E58" s="298"/>
    </row>
    <row r="59" spans="1:5" s="128" customFormat="1" ht="39.950000000000003" customHeight="1" x14ac:dyDescent="0.2">
      <c r="A59" s="209" t="s">
        <v>26</v>
      </c>
      <c r="B59" s="297" t="s">
        <v>336</v>
      </c>
      <c r="C59" s="297"/>
      <c r="D59" s="297"/>
      <c r="E59" s="298"/>
    </row>
    <row r="60" spans="1:5" x14ac:dyDescent="0.2">
      <c r="A60" s="209" t="s">
        <v>23</v>
      </c>
      <c r="B60" s="294" t="s">
        <v>335</v>
      </c>
      <c r="C60" s="295"/>
      <c r="D60" s="295"/>
      <c r="E60" s="296"/>
    </row>
    <row r="61" spans="1:5" x14ac:dyDescent="0.2">
      <c r="A61" s="209" t="s">
        <v>38</v>
      </c>
      <c r="B61" s="292" t="s">
        <v>39</v>
      </c>
      <c r="C61" s="292"/>
      <c r="D61" s="292"/>
      <c r="E61" s="293"/>
    </row>
    <row r="62" spans="1:5" ht="15" thickBot="1" x14ac:dyDescent="0.25">
      <c r="A62" s="208" t="s">
        <v>231</v>
      </c>
      <c r="B62" s="299" t="s">
        <v>266</v>
      </c>
      <c r="C62" s="299"/>
      <c r="D62" s="299"/>
      <c r="E62" s="300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zoomScale="125" zoomScaleNormal="125" zoomScalePageLayoutView="125" workbookViewId="0">
      <selection activeCell="A4" sqref="A4:J8"/>
    </sheetView>
  </sheetViews>
  <sheetFormatPr baseColWidth="10" defaultColWidth="11.42578125" defaultRowHeight="35.1" customHeight="1" x14ac:dyDescent="0.2"/>
  <cols>
    <col min="1" max="1" width="60.140625" style="140" customWidth="1"/>
    <col min="2" max="2" width="82.85546875" style="140" customWidth="1"/>
    <col min="3" max="256" width="11.42578125" style="131"/>
    <col min="257" max="257" width="60.140625" style="131" customWidth="1"/>
    <col min="258" max="258" width="82.85546875" style="131" customWidth="1"/>
    <col min="259" max="512" width="11.42578125" style="131"/>
    <col min="513" max="513" width="60.140625" style="131" customWidth="1"/>
    <col min="514" max="514" width="82.85546875" style="131" customWidth="1"/>
    <col min="515" max="768" width="11.42578125" style="131"/>
    <col min="769" max="769" width="60.140625" style="131" customWidth="1"/>
    <col min="770" max="770" width="82.85546875" style="131" customWidth="1"/>
    <col min="771" max="1024" width="11.42578125" style="131"/>
    <col min="1025" max="1025" width="60.140625" style="131" customWidth="1"/>
    <col min="1026" max="1026" width="82.85546875" style="131" customWidth="1"/>
    <col min="1027" max="1280" width="11.42578125" style="131"/>
    <col min="1281" max="1281" width="60.140625" style="131" customWidth="1"/>
    <col min="1282" max="1282" width="82.85546875" style="131" customWidth="1"/>
    <col min="1283" max="1536" width="11.42578125" style="131"/>
    <col min="1537" max="1537" width="60.140625" style="131" customWidth="1"/>
    <col min="1538" max="1538" width="82.85546875" style="131" customWidth="1"/>
    <col min="1539" max="1792" width="11.42578125" style="131"/>
    <col min="1793" max="1793" width="60.140625" style="131" customWidth="1"/>
    <col min="1794" max="1794" width="82.85546875" style="131" customWidth="1"/>
    <col min="1795" max="2048" width="11.42578125" style="131"/>
    <col min="2049" max="2049" width="60.140625" style="131" customWidth="1"/>
    <col min="2050" max="2050" width="82.85546875" style="131" customWidth="1"/>
    <col min="2051" max="2304" width="11.42578125" style="131"/>
    <col min="2305" max="2305" width="60.140625" style="131" customWidth="1"/>
    <col min="2306" max="2306" width="82.85546875" style="131" customWidth="1"/>
    <col min="2307" max="2560" width="11.42578125" style="131"/>
    <col min="2561" max="2561" width="60.140625" style="131" customWidth="1"/>
    <col min="2562" max="2562" width="82.85546875" style="131" customWidth="1"/>
    <col min="2563" max="2816" width="11.42578125" style="131"/>
    <col min="2817" max="2817" width="60.140625" style="131" customWidth="1"/>
    <col min="2818" max="2818" width="82.85546875" style="131" customWidth="1"/>
    <col min="2819" max="3072" width="11.42578125" style="131"/>
    <col min="3073" max="3073" width="60.140625" style="131" customWidth="1"/>
    <col min="3074" max="3074" width="82.85546875" style="131" customWidth="1"/>
    <col min="3075" max="3328" width="11.42578125" style="131"/>
    <col min="3329" max="3329" width="60.140625" style="131" customWidth="1"/>
    <col min="3330" max="3330" width="82.85546875" style="131" customWidth="1"/>
    <col min="3331" max="3584" width="11.42578125" style="131"/>
    <col min="3585" max="3585" width="60.140625" style="131" customWidth="1"/>
    <col min="3586" max="3586" width="82.85546875" style="131" customWidth="1"/>
    <col min="3587" max="3840" width="11.42578125" style="131"/>
    <col min="3841" max="3841" width="60.140625" style="131" customWidth="1"/>
    <col min="3842" max="3842" width="82.85546875" style="131" customWidth="1"/>
    <col min="3843" max="4096" width="11.42578125" style="131"/>
    <col min="4097" max="4097" width="60.140625" style="131" customWidth="1"/>
    <col min="4098" max="4098" width="82.85546875" style="131" customWidth="1"/>
    <col min="4099" max="4352" width="11.42578125" style="131"/>
    <col min="4353" max="4353" width="60.140625" style="131" customWidth="1"/>
    <col min="4354" max="4354" width="82.85546875" style="131" customWidth="1"/>
    <col min="4355" max="4608" width="11.42578125" style="131"/>
    <col min="4609" max="4609" width="60.140625" style="131" customWidth="1"/>
    <col min="4610" max="4610" width="82.85546875" style="131" customWidth="1"/>
    <col min="4611" max="4864" width="11.42578125" style="131"/>
    <col min="4865" max="4865" width="60.140625" style="131" customWidth="1"/>
    <col min="4866" max="4866" width="82.85546875" style="131" customWidth="1"/>
    <col min="4867" max="5120" width="11.42578125" style="131"/>
    <col min="5121" max="5121" width="60.140625" style="131" customWidth="1"/>
    <col min="5122" max="5122" width="82.85546875" style="131" customWidth="1"/>
    <col min="5123" max="5376" width="11.42578125" style="131"/>
    <col min="5377" max="5377" width="60.140625" style="131" customWidth="1"/>
    <col min="5378" max="5378" width="82.85546875" style="131" customWidth="1"/>
    <col min="5379" max="5632" width="11.42578125" style="131"/>
    <col min="5633" max="5633" width="60.140625" style="131" customWidth="1"/>
    <col min="5634" max="5634" width="82.85546875" style="131" customWidth="1"/>
    <col min="5635" max="5888" width="11.42578125" style="131"/>
    <col min="5889" max="5889" width="60.140625" style="131" customWidth="1"/>
    <col min="5890" max="5890" width="82.85546875" style="131" customWidth="1"/>
    <col min="5891" max="6144" width="11.42578125" style="131"/>
    <col min="6145" max="6145" width="60.140625" style="131" customWidth="1"/>
    <col min="6146" max="6146" width="82.85546875" style="131" customWidth="1"/>
    <col min="6147" max="6400" width="11.42578125" style="131"/>
    <col min="6401" max="6401" width="60.140625" style="131" customWidth="1"/>
    <col min="6402" max="6402" width="82.85546875" style="131" customWidth="1"/>
    <col min="6403" max="6656" width="11.42578125" style="131"/>
    <col min="6657" max="6657" width="60.140625" style="131" customWidth="1"/>
    <col min="6658" max="6658" width="82.85546875" style="131" customWidth="1"/>
    <col min="6659" max="6912" width="11.42578125" style="131"/>
    <col min="6913" max="6913" width="60.140625" style="131" customWidth="1"/>
    <col min="6914" max="6914" width="82.85546875" style="131" customWidth="1"/>
    <col min="6915" max="7168" width="11.42578125" style="131"/>
    <col min="7169" max="7169" width="60.140625" style="131" customWidth="1"/>
    <col min="7170" max="7170" width="82.85546875" style="131" customWidth="1"/>
    <col min="7171" max="7424" width="11.42578125" style="131"/>
    <col min="7425" max="7425" width="60.140625" style="131" customWidth="1"/>
    <col min="7426" max="7426" width="82.85546875" style="131" customWidth="1"/>
    <col min="7427" max="7680" width="11.42578125" style="131"/>
    <col min="7681" max="7681" width="60.140625" style="131" customWidth="1"/>
    <col min="7682" max="7682" width="82.85546875" style="131" customWidth="1"/>
    <col min="7683" max="7936" width="11.42578125" style="131"/>
    <col min="7937" max="7937" width="60.140625" style="131" customWidth="1"/>
    <col min="7938" max="7938" width="82.85546875" style="131" customWidth="1"/>
    <col min="7939" max="8192" width="11.42578125" style="131"/>
    <col min="8193" max="8193" width="60.140625" style="131" customWidth="1"/>
    <col min="8194" max="8194" width="82.85546875" style="131" customWidth="1"/>
    <col min="8195" max="8448" width="11.42578125" style="131"/>
    <col min="8449" max="8449" width="60.140625" style="131" customWidth="1"/>
    <col min="8450" max="8450" width="82.85546875" style="131" customWidth="1"/>
    <col min="8451" max="8704" width="11.42578125" style="131"/>
    <col min="8705" max="8705" width="60.140625" style="131" customWidth="1"/>
    <col min="8706" max="8706" width="82.85546875" style="131" customWidth="1"/>
    <col min="8707" max="8960" width="11.42578125" style="131"/>
    <col min="8961" max="8961" width="60.140625" style="131" customWidth="1"/>
    <col min="8962" max="8962" width="82.85546875" style="131" customWidth="1"/>
    <col min="8963" max="9216" width="11.42578125" style="131"/>
    <col min="9217" max="9217" width="60.140625" style="131" customWidth="1"/>
    <col min="9218" max="9218" width="82.85546875" style="131" customWidth="1"/>
    <col min="9219" max="9472" width="11.42578125" style="131"/>
    <col min="9473" max="9473" width="60.140625" style="131" customWidth="1"/>
    <col min="9474" max="9474" width="82.85546875" style="131" customWidth="1"/>
    <col min="9475" max="9728" width="11.42578125" style="131"/>
    <col min="9729" max="9729" width="60.140625" style="131" customWidth="1"/>
    <col min="9730" max="9730" width="82.85546875" style="131" customWidth="1"/>
    <col min="9731" max="9984" width="11.42578125" style="131"/>
    <col min="9985" max="9985" width="60.140625" style="131" customWidth="1"/>
    <col min="9986" max="9986" width="82.85546875" style="131" customWidth="1"/>
    <col min="9987" max="10240" width="11.42578125" style="131"/>
    <col min="10241" max="10241" width="60.140625" style="131" customWidth="1"/>
    <col min="10242" max="10242" width="82.85546875" style="131" customWidth="1"/>
    <col min="10243" max="10496" width="11.42578125" style="131"/>
    <col min="10497" max="10497" width="60.140625" style="131" customWidth="1"/>
    <col min="10498" max="10498" width="82.85546875" style="131" customWidth="1"/>
    <col min="10499" max="10752" width="11.42578125" style="131"/>
    <col min="10753" max="10753" width="60.140625" style="131" customWidth="1"/>
    <col min="10754" max="10754" width="82.85546875" style="131" customWidth="1"/>
    <col min="10755" max="11008" width="11.42578125" style="131"/>
    <col min="11009" max="11009" width="60.140625" style="131" customWidth="1"/>
    <col min="11010" max="11010" width="82.85546875" style="131" customWidth="1"/>
    <col min="11011" max="11264" width="11.42578125" style="131"/>
    <col min="11265" max="11265" width="60.140625" style="131" customWidth="1"/>
    <col min="11266" max="11266" width="82.85546875" style="131" customWidth="1"/>
    <col min="11267" max="11520" width="11.42578125" style="131"/>
    <col min="11521" max="11521" width="60.140625" style="131" customWidth="1"/>
    <col min="11522" max="11522" width="82.85546875" style="131" customWidth="1"/>
    <col min="11523" max="11776" width="11.42578125" style="131"/>
    <col min="11777" max="11777" width="60.140625" style="131" customWidth="1"/>
    <col min="11778" max="11778" width="82.85546875" style="131" customWidth="1"/>
    <col min="11779" max="12032" width="11.42578125" style="131"/>
    <col min="12033" max="12033" width="60.140625" style="131" customWidth="1"/>
    <col min="12034" max="12034" width="82.85546875" style="131" customWidth="1"/>
    <col min="12035" max="12288" width="11.42578125" style="131"/>
    <col min="12289" max="12289" width="60.140625" style="131" customWidth="1"/>
    <col min="12290" max="12290" width="82.85546875" style="131" customWidth="1"/>
    <col min="12291" max="12544" width="11.42578125" style="131"/>
    <col min="12545" max="12545" width="60.140625" style="131" customWidth="1"/>
    <col min="12546" max="12546" width="82.85546875" style="131" customWidth="1"/>
    <col min="12547" max="12800" width="11.42578125" style="131"/>
    <col min="12801" max="12801" width="60.140625" style="131" customWidth="1"/>
    <col min="12802" max="12802" width="82.85546875" style="131" customWidth="1"/>
    <col min="12803" max="13056" width="11.42578125" style="131"/>
    <col min="13057" max="13057" width="60.140625" style="131" customWidth="1"/>
    <col min="13058" max="13058" width="82.85546875" style="131" customWidth="1"/>
    <col min="13059" max="13312" width="11.42578125" style="131"/>
    <col min="13313" max="13313" width="60.140625" style="131" customWidth="1"/>
    <col min="13314" max="13314" width="82.85546875" style="131" customWidth="1"/>
    <col min="13315" max="13568" width="11.42578125" style="131"/>
    <col min="13569" max="13569" width="60.140625" style="131" customWidth="1"/>
    <col min="13570" max="13570" width="82.85546875" style="131" customWidth="1"/>
    <col min="13571" max="13824" width="11.42578125" style="131"/>
    <col min="13825" max="13825" width="60.140625" style="131" customWidth="1"/>
    <col min="13826" max="13826" width="82.85546875" style="131" customWidth="1"/>
    <col min="13827" max="14080" width="11.42578125" style="131"/>
    <col min="14081" max="14081" width="60.140625" style="131" customWidth="1"/>
    <col min="14082" max="14082" width="82.85546875" style="131" customWidth="1"/>
    <col min="14083" max="14336" width="11.42578125" style="131"/>
    <col min="14337" max="14337" width="60.140625" style="131" customWidth="1"/>
    <col min="14338" max="14338" width="82.85546875" style="131" customWidth="1"/>
    <col min="14339" max="14592" width="11.42578125" style="131"/>
    <col min="14593" max="14593" width="60.140625" style="131" customWidth="1"/>
    <col min="14594" max="14594" width="82.85546875" style="131" customWidth="1"/>
    <col min="14595" max="14848" width="11.42578125" style="131"/>
    <col min="14849" max="14849" width="60.140625" style="131" customWidth="1"/>
    <col min="14850" max="14850" width="82.85546875" style="131" customWidth="1"/>
    <col min="14851" max="15104" width="11.42578125" style="131"/>
    <col min="15105" max="15105" width="60.140625" style="131" customWidth="1"/>
    <col min="15106" max="15106" width="82.85546875" style="131" customWidth="1"/>
    <col min="15107" max="15360" width="11.42578125" style="131"/>
    <col min="15361" max="15361" width="60.140625" style="131" customWidth="1"/>
    <col min="15362" max="15362" width="82.85546875" style="131" customWidth="1"/>
    <col min="15363" max="15616" width="11.42578125" style="131"/>
    <col min="15617" max="15617" width="60.140625" style="131" customWidth="1"/>
    <col min="15618" max="15618" width="82.85546875" style="131" customWidth="1"/>
    <col min="15619" max="15872" width="11.42578125" style="131"/>
    <col min="15873" max="15873" width="60.140625" style="131" customWidth="1"/>
    <col min="15874" max="15874" width="82.85546875" style="131" customWidth="1"/>
    <col min="15875" max="16128" width="11.42578125" style="131"/>
    <col min="16129" max="16129" width="60.140625" style="131" customWidth="1"/>
    <col min="16130" max="16130" width="82.85546875" style="131" customWidth="1"/>
    <col min="16131" max="16384" width="11.42578125" style="131"/>
  </cols>
  <sheetData>
    <row r="1" spans="1:2" ht="35.1" customHeight="1" x14ac:dyDescent="0.2">
      <c r="A1" s="129" t="s">
        <v>267</v>
      </c>
      <c r="B1" s="130" t="s">
        <v>268</v>
      </c>
    </row>
    <row r="2" spans="1:2" ht="35.1" customHeight="1" x14ac:dyDescent="0.2">
      <c r="A2" s="132"/>
      <c r="B2" s="133" t="s">
        <v>269</v>
      </c>
    </row>
    <row r="3" spans="1:2" s="135" customFormat="1" ht="15" customHeight="1" thickBot="1" x14ac:dyDescent="0.25">
      <c r="A3" s="131"/>
      <c r="B3" s="134"/>
    </row>
    <row r="4" spans="1:2" ht="17.100000000000001" customHeight="1" x14ac:dyDescent="0.2">
      <c r="A4" s="307" t="s">
        <v>270</v>
      </c>
      <c r="B4" s="309" t="s">
        <v>172</v>
      </c>
    </row>
    <row r="5" spans="1:2" ht="17.100000000000001" customHeight="1" thickBot="1" x14ac:dyDescent="0.25">
      <c r="A5" s="308"/>
      <c r="B5" s="310"/>
    </row>
    <row r="6" spans="1:2" s="136" customFormat="1" ht="35.1" customHeight="1" x14ac:dyDescent="0.2">
      <c r="A6" s="311" t="s">
        <v>271</v>
      </c>
      <c r="B6" s="311"/>
    </row>
    <row r="7" spans="1:2" ht="57" customHeight="1" x14ac:dyDescent="0.2">
      <c r="A7" s="137" t="s">
        <v>272</v>
      </c>
      <c r="B7" s="137" t="s">
        <v>273</v>
      </c>
    </row>
    <row r="8" spans="1:2" ht="53.1" customHeight="1" x14ac:dyDescent="0.2">
      <c r="A8" s="137" t="s">
        <v>274</v>
      </c>
      <c r="B8" s="137" t="s">
        <v>275</v>
      </c>
    </row>
    <row r="9" spans="1:2" ht="57.95" customHeight="1" x14ac:dyDescent="0.2">
      <c r="A9" s="137" t="s">
        <v>276</v>
      </c>
      <c r="B9" s="137" t="s">
        <v>277</v>
      </c>
    </row>
    <row r="10" spans="1:2" ht="53.1" customHeight="1" x14ac:dyDescent="0.2">
      <c r="A10" s="137" t="s">
        <v>278</v>
      </c>
      <c r="B10" s="137" t="s">
        <v>279</v>
      </c>
    </row>
    <row r="11" spans="1:2" ht="53.1" customHeight="1" x14ac:dyDescent="0.2">
      <c r="A11" s="137" t="s">
        <v>280</v>
      </c>
      <c r="B11" s="137" t="s">
        <v>281</v>
      </c>
    </row>
    <row r="12" spans="1:2" ht="53.1" customHeight="1" x14ac:dyDescent="0.2">
      <c r="A12" s="137" t="s">
        <v>282</v>
      </c>
      <c r="B12" s="137" t="s">
        <v>283</v>
      </c>
    </row>
    <row r="13" spans="1:2" ht="53.1" customHeight="1" x14ac:dyDescent="0.2">
      <c r="A13" s="137" t="s">
        <v>284</v>
      </c>
      <c r="B13" s="137" t="s">
        <v>285</v>
      </c>
    </row>
    <row r="14" spans="1:2" ht="125.1" customHeight="1" x14ac:dyDescent="0.2">
      <c r="A14" s="312" t="s">
        <v>286</v>
      </c>
      <c r="B14" s="313"/>
    </row>
    <row r="15" spans="1:2" ht="53.1" customHeight="1" x14ac:dyDescent="0.2">
      <c r="A15" s="304" t="s">
        <v>287</v>
      </c>
      <c r="B15" s="305"/>
    </row>
    <row r="16" spans="1:2" ht="53.1" customHeight="1" x14ac:dyDescent="0.2">
      <c r="A16" s="137" t="s">
        <v>288</v>
      </c>
      <c r="B16" s="137" t="s">
        <v>289</v>
      </c>
    </row>
    <row r="17" spans="1:2" ht="69" customHeight="1" x14ac:dyDescent="0.2">
      <c r="A17" s="137" t="s">
        <v>290</v>
      </c>
      <c r="B17" s="137" t="s">
        <v>291</v>
      </c>
    </row>
    <row r="18" spans="1:2" ht="78.95" customHeight="1" x14ac:dyDescent="0.2">
      <c r="A18" s="137" t="s">
        <v>292</v>
      </c>
      <c r="B18" s="137" t="s">
        <v>293</v>
      </c>
    </row>
    <row r="19" spans="1:2" ht="53.1" customHeight="1" x14ac:dyDescent="0.2">
      <c r="A19" s="137" t="s">
        <v>294</v>
      </c>
      <c r="B19" s="137" t="s">
        <v>295</v>
      </c>
    </row>
    <row r="20" spans="1:2" ht="53.1" customHeight="1" x14ac:dyDescent="0.2">
      <c r="A20" s="137" t="s">
        <v>296</v>
      </c>
      <c r="B20" s="137" t="s">
        <v>297</v>
      </c>
    </row>
    <row r="21" spans="1:2" ht="53.1" customHeight="1" x14ac:dyDescent="0.2">
      <c r="A21" s="137" t="s">
        <v>298</v>
      </c>
      <c r="B21" s="137" t="s">
        <v>299</v>
      </c>
    </row>
    <row r="22" spans="1:2" ht="53.1" customHeight="1" x14ac:dyDescent="0.2">
      <c r="A22" s="137" t="s">
        <v>300</v>
      </c>
      <c r="B22" s="137" t="s">
        <v>301</v>
      </c>
    </row>
    <row r="23" spans="1:2" ht="53.1" customHeight="1" x14ac:dyDescent="0.2">
      <c r="A23" s="137" t="s">
        <v>302</v>
      </c>
      <c r="B23" s="137" t="s">
        <v>303</v>
      </c>
    </row>
    <row r="24" spans="1:2" ht="53.1" customHeight="1" x14ac:dyDescent="0.2">
      <c r="A24" s="137" t="s">
        <v>304</v>
      </c>
      <c r="B24" s="137" t="s">
        <v>305</v>
      </c>
    </row>
    <row r="25" spans="1:2" ht="53.1" customHeight="1" x14ac:dyDescent="0.2">
      <c r="A25" s="137" t="s">
        <v>306</v>
      </c>
      <c r="B25" s="137" t="s">
        <v>307</v>
      </c>
    </row>
    <row r="26" spans="1:2" ht="53.1" customHeight="1" x14ac:dyDescent="0.2">
      <c r="A26" s="137" t="s">
        <v>308</v>
      </c>
      <c r="B26" s="137" t="s">
        <v>309</v>
      </c>
    </row>
    <row r="27" spans="1:2" ht="53.1" customHeight="1" x14ac:dyDescent="0.2">
      <c r="A27" s="306" t="s">
        <v>310</v>
      </c>
      <c r="B27" s="305"/>
    </row>
    <row r="28" spans="1:2" ht="53.1" customHeight="1" x14ac:dyDescent="0.2">
      <c r="A28" s="137" t="s">
        <v>311</v>
      </c>
      <c r="B28" s="137" t="s">
        <v>312</v>
      </c>
    </row>
    <row r="29" spans="1:2" ht="53.1" customHeight="1" x14ac:dyDescent="0.2">
      <c r="A29" s="137" t="s">
        <v>313</v>
      </c>
      <c r="B29" s="137" t="s">
        <v>305</v>
      </c>
    </row>
    <row r="30" spans="1:2" ht="53.1" customHeight="1" x14ac:dyDescent="0.2">
      <c r="A30" s="137" t="s">
        <v>314</v>
      </c>
      <c r="B30" s="137" t="s">
        <v>315</v>
      </c>
    </row>
    <row r="31" spans="1:2" ht="53.1" customHeight="1" x14ac:dyDescent="0.2">
      <c r="A31" s="137" t="s">
        <v>316</v>
      </c>
      <c r="B31" s="137" t="s">
        <v>317</v>
      </c>
    </row>
    <row r="32" spans="1:2" ht="53.1" customHeight="1" x14ac:dyDescent="0.2">
      <c r="A32" s="137" t="s">
        <v>318</v>
      </c>
      <c r="B32" s="137" t="s">
        <v>319</v>
      </c>
    </row>
    <row r="33" spans="1:2" ht="53.1" customHeight="1" x14ac:dyDescent="0.2">
      <c r="A33" s="137" t="s">
        <v>320</v>
      </c>
      <c r="B33" s="137" t="s">
        <v>305</v>
      </c>
    </row>
    <row r="34" spans="1:2" ht="53.1" customHeight="1" x14ac:dyDescent="0.2">
      <c r="A34" s="137" t="s">
        <v>308</v>
      </c>
      <c r="B34" s="137" t="s">
        <v>309</v>
      </c>
    </row>
    <row r="35" spans="1:2" ht="53.1" customHeight="1" x14ac:dyDescent="0.2">
      <c r="A35" s="137" t="s">
        <v>306</v>
      </c>
      <c r="B35" s="137" t="s">
        <v>321</v>
      </c>
    </row>
    <row r="36" spans="1:2" ht="53.1" customHeight="1" x14ac:dyDescent="0.2">
      <c r="A36" s="304" t="s">
        <v>322</v>
      </c>
      <c r="B36" s="305"/>
    </row>
    <row r="37" spans="1:2" ht="69" customHeight="1" x14ac:dyDescent="0.2">
      <c r="A37" s="137" t="s">
        <v>323</v>
      </c>
      <c r="B37" s="138" t="s">
        <v>324</v>
      </c>
    </row>
    <row r="38" spans="1:2" ht="35.1" customHeight="1" x14ac:dyDescent="0.2">
      <c r="A38" s="306" t="s">
        <v>325</v>
      </c>
      <c r="B38" s="305"/>
    </row>
    <row r="39" spans="1:2" ht="93.95" customHeight="1" x14ac:dyDescent="0.2">
      <c r="A39" s="139" t="s">
        <v>326</v>
      </c>
      <c r="B39" s="139" t="s">
        <v>327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E2D9-B692-423D-A98C-263DFD70434F}">
  <dimension ref="A1:H67"/>
  <sheetViews>
    <sheetView showGridLines="0" showZeros="0" showOutlineSymbols="0" view="pageLayout" workbookViewId="0">
      <selection sqref="A1:H64"/>
    </sheetView>
  </sheetViews>
  <sheetFormatPr baseColWidth="10" defaultColWidth="11.42578125" defaultRowHeight="15" customHeight="1" x14ac:dyDescent="0.2"/>
  <cols>
    <col min="1" max="1" width="5.7109375" style="333" customWidth="1"/>
    <col min="2" max="2" width="14" style="330" customWidth="1"/>
    <col min="3" max="3" width="40.28515625" style="330" customWidth="1"/>
    <col min="4" max="4" width="11.42578125" style="332"/>
    <col min="5" max="5" width="11.42578125" style="331"/>
    <col min="6" max="6" width="3.42578125" style="330" customWidth="1"/>
    <col min="7" max="16384" width="11.42578125" style="330"/>
  </cols>
  <sheetData>
    <row r="1" spans="1:8" x14ac:dyDescent="0.2">
      <c r="A1" s="385"/>
      <c r="B1" s="384"/>
      <c r="C1" s="384"/>
      <c r="D1" s="383"/>
      <c r="E1" s="375"/>
      <c r="F1" s="375"/>
    </row>
    <row r="2" spans="1:8" ht="15" customHeight="1" x14ac:dyDescent="0.2">
      <c r="A2" s="380"/>
    </row>
    <row r="3" spans="1:8" ht="15" customHeight="1" x14ac:dyDescent="0.2">
      <c r="A3" s="375"/>
      <c r="C3" s="382" t="s">
        <v>40</v>
      </c>
      <c r="D3" s="314"/>
      <c r="E3" s="315"/>
    </row>
    <row r="4" spans="1:8" ht="15" customHeight="1" x14ac:dyDescent="0.2">
      <c r="A4" s="375"/>
      <c r="C4" s="381"/>
      <c r="D4" s="379"/>
      <c r="E4" s="330"/>
    </row>
    <row r="5" spans="1:8" ht="15" customHeight="1" x14ac:dyDescent="0.2">
      <c r="A5" s="375" t="s">
        <v>41</v>
      </c>
      <c r="C5" s="381"/>
      <c r="D5" s="379"/>
      <c r="E5" s="330"/>
    </row>
    <row r="6" spans="1:8" ht="15" customHeight="1" x14ac:dyDescent="0.2">
      <c r="A6" s="375"/>
      <c r="D6" s="379"/>
      <c r="E6" s="330"/>
    </row>
    <row r="7" spans="1:8" ht="15" customHeight="1" thickBot="1" x14ac:dyDescent="0.25">
      <c r="A7" s="380"/>
      <c r="D7" s="379"/>
      <c r="E7" s="330"/>
    </row>
    <row r="8" spans="1:8" s="375" customFormat="1" ht="15" customHeight="1" thickTop="1" x14ac:dyDescent="0.2">
      <c r="A8" s="36"/>
      <c r="B8" s="378" t="s">
        <v>42</v>
      </c>
      <c r="C8" s="377">
        <v>1</v>
      </c>
      <c r="D8" s="37" t="s">
        <v>157</v>
      </c>
      <c r="E8" s="38"/>
      <c r="G8" s="37" t="s">
        <v>158</v>
      </c>
      <c r="H8" s="38"/>
    </row>
    <row r="9" spans="1:8" s="375" customFormat="1" ht="15" customHeight="1" x14ac:dyDescent="0.2">
      <c r="A9" s="39"/>
      <c r="B9" s="359" t="s">
        <v>43</v>
      </c>
      <c r="C9" s="376" t="s">
        <v>329</v>
      </c>
      <c r="D9" s="40" t="s">
        <v>44</v>
      </c>
      <c r="E9" s="41" t="s">
        <v>45</v>
      </c>
      <c r="G9" s="40" t="s">
        <v>44</v>
      </c>
      <c r="H9" s="41" t="s">
        <v>45</v>
      </c>
    </row>
    <row r="10" spans="1:8" s="335" customFormat="1" ht="20.100000000000001" customHeight="1" x14ac:dyDescent="0.2">
      <c r="A10" s="343"/>
      <c r="B10" s="342" t="s">
        <v>159</v>
      </c>
      <c r="C10" s="359"/>
      <c r="D10" s="353">
        <v>1</v>
      </c>
      <c r="E10" s="69"/>
      <c r="G10" s="353">
        <v>1</v>
      </c>
      <c r="H10" s="69"/>
    </row>
    <row r="11" spans="1:8" ht="15" customHeight="1" x14ac:dyDescent="0.2">
      <c r="A11" s="363" t="s">
        <v>46</v>
      </c>
      <c r="B11" s="362" t="s">
        <v>47</v>
      </c>
      <c r="C11" s="342"/>
      <c r="D11" s="368"/>
      <c r="E11" s="366"/>
      <c r="G11" s="367"/>
      <c r="H11" s="366"/>
    </row>
    <row r="12" spans="1:8" ht="15" customHeight="1" x14ac:dyDescent="0.2">
      <c r="A12" s="363" t="s">
        <v>48</v>
      </c>
      <c r="B12" s="362" t="s">
        <v>49</v>
      </c>
      <c r="C12" s="342"/>
      <c r="D12" s="368"/>
      <c r="E12" s="366"/>
      <c r="G12" s="367"/>
      <c r="H12" s="366"/>
    </row>
    <row r="13" spans="1:8" ht="12.75" x14ac:dyDescent="0.2">
      <c r="A13" s="361" t="s">
        <v>50</v>
      </c>
      <c r="B13" s="360" t="s">
        <v>51</v>
      </c>
      <c r="C13" s="359"/>
      <c r="D13" s="70"/>
      <c r="E13" s="358">
        <f>D13*$E$10</f>
        <v>0</v>
      </c>
      <c r="G13" s="70"/>
      <c r="H13" s="358">
        <f>G13*$H$10</f>
        <v>0</v>
      </c>
    </row>
    <row r="14" spans="1:8" ht="12.75" x14ac:dyDescent="0.2">
      <c r="A14" s="361" t="s">
        <v>52</v>
      </c>
      <c r="B14" s="360" t="s">
        <v>53</v>
      </c>
      <c r="C14" s="359"/>
      <c r="D14" s="70"/>
      <c r="E14" s="358">
        <f>D14*$E$10</f>
        <v>0</v>
      </c>
      <c r="G14" s="70"/>
      <c r="H14" s="358">
        <f>G14*$H$10</f>
        <v>0</v>
      </c>
    </row>
    <row r="15" spans="1:8" ht="12.75" x14ac:dyDescent="0.2">
      <c r="A15" s="361" t="s">
        <v>54</v>
      </c>
      <c r="B15" s="360" t="s">
        <v>55</v>
      </c>
      <c r="C15" s="359"/>
      <c r="D15" s="70"/>
      <c r="E15" s="358">
        <f>D15*$E$10</f>
        <v>0</v>
      </c>
      <c r="G15" s="374"/>
      <c r="H15" s="358"/>
    </row>
    <row r="16" spans="1:8" ht="12.75" x14ac:dyDescent="0.2">
      <c r="A16" s="361" t="s">
        <v>56</v>
      </c>
      <c r="B16" s="360" t="s">
        <v>57</v>
      </c>
      <c r="C16" s="359"/>
      <c r="D16" s="70"/>
      <c r="E16" s="358">
        <f>D16*$E$10</f>
        <v>0</v>
      </c>
      <c r="G16" s="374"/>
      <c r="H16" s="358"/>
    </row>
    <row r="17" spans="1:8" ht="12.75" x14ac:dyDescent="0.2">
      <c r="A17" s="361" t="s">
        <v>156</v>
      </c>
      <c r="B17" s="370" t="s">
        <v>160</v>
      </c>
      <c r="C17" s="369"/>
      <c r="D17" s="71"/>
      <c r="E17" s="358">
        <f>D17*$E$10</f>
        <v>0</v>
      </c>
      <c r="G17" s="71"/>
      <c r="H17" s="358">
        <f>G17*$H$10</f>
        <v>0</v>
      </c>
    </row>
    <row r="18" spans="1:8" ht="15" customHeight="1" x14ac:dyDescent="0.2">
      <c r="A18" s="361"/>
      <c r="B18" s="356" t="s">
        <v>58</v>
      </c>
      <c r="C18" s="369"/>
      <c r="D18" s="373">
        <f>SUM(D13:D17)</f>
        <v>0</v>
      </c>
      <c r="E18" s="372">
        <f>SUM(E13:E17)</f>
        <v>0</v>
      </c>
      <c r="G18" s="373">
        <f>SUM(G13:G17)</f>
        <v>0</v>
      </c>
      <c r="H18" s="372">
        <f>SUM(H13:H17)</f>
        <v>0</v>
      </c>
    </row>
    <row r="19" spans="1:8" ht="15" customHeight="1" x14ac:dyDescent="0.2">
      <c r="A19" s="345" t="s">
        <v>59</v>
      </c>
      <c r="B19" s="362" t="s">
        <v>60</v>
      </c>
      <c r="C19" s="342"/>
      <c r="D19" s="368"/>
      <c r="E19" s="366"/>
      <c r="G19" s="367"/>
      <c r="H19" s="366"/>
    </row>
    <row r="20" spans="1:8" ht="9" customHeight="1" x14ac:dyDescent="0.2">
      <c r="A20" s="361" t="s">
        <v>61</v>
      </c>
      <c r="B20" s="365" t="s">
        <v>62</v>
      </c>
      <c r="C20" s="364"/>
      <c r="D20" s="70"/>
      <c r="E20" s="358">
        <f>D20*$E$10</f>
        <v>0</v>
      </c>
      <c r="G20" s="70"/>
      <c r="H20" s="358">
        <f>G20*$H$10</f>
        <v>0</v>
      </c>
    </row>
    <row r="21" spans="1:8" ht="12.75" x14ac:dyDescent="0.2">
      <c r="A21" s="361" t="s">
        <v>63</v>
      </c>
      <c r="B21" s="360" t="s">
        <v>64</v>
      </c>
      <c r="C21" s="359"/>
      <c r="D21" s="70"/>
      <c r="E21" s="358">
        <f>D21*$E$10</f>
        <v>0</v>
      </c>
      <c r="G21" s="70"/>
      <c r="H21" s="358">
        <f>G21*$H$10</f>
        <v>0</v>
      </c>
    </row>
    <row r="22" spans="1:8" ht="12.75" x14ac:dyDescent="0.2">
      <c r="A22" s="361" t="s">
        <v>65</v>
      </c>
      <c r="B22" s="360" t="s">
        <v>66</v>
      </c>
      <c r="C22" s="359"/>
      <c r="D22" s="70"/>
      <c r="E22" s="358">
        <f>D22*$E$10</f>
        <v>0</v>
      </c>
      <c r="G22" s="70"/>
      <c r="H22" s="358">
        <f>G22*$H$10</f>
        <v>0</v>
      </c>
    </row>
    <row r="23" spans="1:8" ht="12.75" x14ac:dyDescent="0.2">
      <c r="A23" s="361" t="s">
        <v>67</v>
      </c>
      <c r="B23" s="370" t="s">
        <v>68</v>
      </c>
      <c r="C23" s="369"/>
      <c r="D23" s="70"/>
      <c r="E23" s="358">
        <f>D23*$E$10</f>
        <v>0</v>
      </c>
      <c r="G23" s="70"/>
      <c r="H23" s="358">
        <f>G23*$H$10</f>
        <v>0</v>
      </c>
    </row>
    <row r="24" spans="1:8" ht="12.75" x14ac:dyDescent="0.2">
      <c r="A24" s="343" t="s">
        <v>69</v>
      </c>
      <c r="B24" s="360" t="s">
        <v>70</v>
      </c>
      <c r="C24" s="351"/>
      <c r="D24" s="70"/>
      <c r="E24" s="348">
        <f>D24*$E$10</f>
        <v>0</v>
      </c>
      <c r="G24" s="70"/>
      <c r="H24" s="358">
        <f>G24*$H$10</f>
        <v>0</v>
      </c>
    </row>
    <row r="25" spans="1:8" ht="12.75" x14ac:dyDescent="0.2">
      <c r="A25" s="361" t="s">
        <v>71</v>
      </c>
      <c r="B25" s="365" t="s">
        <v>72</v>
      </c>
      <c r="C25" s="364"/>
      <c r="D25" s="371">
        <f>SUM(D20:D24)*D18</f>
        <v>0</v>
      </c>
      <c r="E25" s="358">
        <f>D25*$E$10</f>
        <v>0</v>
      </c>
      <c r="G25" s="371">
        <f>SUM(G20:G24)*G18</f>
        <v>0</v>
      </c>
      <c r="H25" s="358">
        <f>G25*$H$10</f>
        <v>0</v>
      </c>
    </row>
    <row r="26" spans="1:8" ht="15" customHeight="1" x14ac:dyDescent="0.2">
      <c r="A26" s="361"/>
      <c r="B26" s="356" t="s">
        <v>73</v>
      </c>
      <c r="C26" s="369"/>
      <c r="D26" s="354">
        <f>SUM(D20:D25)</f>
        <v>0</v>
      </c>
      <c r="E26" s="352">
        <f>SUM(E20:E25)</f>
        <v>0</v>
      </c>
      <c r="G26" s="354">
        <f>SUM(G20:G25)</f>
        <v>0</v>
      </c>
      <c r="H26" s="352">
        <f>SUM(H20:H25)</f>
        <v>0</v>
      </c>
    </row>
    <row r="27" spans="1:8" ht="15" customHeight="1" x14ac:dyDescent="0.2">
      <c r="A27" s="345" t="s">
        <v>74</v>
      </c>
      <c r="B27" s="362" t="s">
        <v>75</v>
      </c>
      <c r="C27" s="342"/>
      <c r="D27" s="368"/>
      <c r="E27" s="366"/>
      <c r="G27" s="367"/>
      <c r="H27" s="366"/>
    </row>
    <row r="28" spans="1:8" ht="12.75" x14ac:dyDescent="0.2">
      <c r="A28" s="361" t="s">
        <v>76</v>
      </c>
      <c r="B28" s="365" t="s">
        <v>77</v>
      </c>
      <c r="C28" s="364"/>
      <c r="D28" s="70"/>
      <c r="E28" s="358">
        <f>D28*$E$10</f>
        <v>0</v>
      </c>
      <c r="G28" s="70"/>
      <c r="H28" s="358">
        <f>G28*$H$10</f>
        <v>0</v>
      </c>
    </row>
    <row r="29" spans="1:8" ht="12.75" x14ac:dyDescent="0.2">
      <c r="A29" s="361" t="s">
        <v>78</v>
      </c>
      <c r="B29" s="360" t="s">
        <v>79</v>
      </c>
      <c r="C29" s="359"/>
      <c r="D29" s="70"/>
      <c r="E29" s="358">
        <f>D29*$E$10</f>
        <v>0</v>
      </c>
      <c r="G29" s="70"/>
      <c r="H29" s="358">
        <f>G29*$H$10</f>
        <v>0</v>
      </c>
    </row>
    <row r="30" spans="1:8" ht="12.75" x14ac:dyDescent="0.2">
      <c r="A30" s="361" t="s">
        <v>80</v>
      </c>
      <c r="B30" s="360" t="s">
        <v>81</v>
      </c>
      <c r="C30" s="359"/>
      <c r="D30" s="70"/>
      <c r="E30" s="358">
        <f>D30*$E$10</f>
        <v>0</v>
      </c>
      <c r="G30" s="70"/>
      <c r="H30" s="358">
        <f>G30*$H$10</f>
        <v>0</v>
      </c>
    </row>
    <row r="31" spans="1:8" ht="12.75" x14ac:dyDescent="0.2">
      <c r="A31" s="361" t="s">
        <v>82</v>
      </c>
      <c r="B31" s="360" t="s">
        <v>83</v>
      </c>
      <c r="C31" s="359"/>
      <c r="D31" s="70"/>
      <c r="E31" s="358">
        <f>D31*$E$10</f>
        <v>0</v>
      </c>
      <c r="G31" s="70"/>
      <c r="H31" s="358">
        <f>G31*$H$10</f>
        <v>0</v>
      </c>
    </row>
    <row r="32" spans="1:8" ht="12.75" x14ac:dyDescent="0.2">
      <c r="A32" s="361" t="s">
        <v>161</v>
      </c>
      <c r="B32" s="370" t="s">
        <v>162</v>
      </c>
      <c r="C32" s="369"/>
      <c r="D32" s="70"/>
      <c r="E32" s="358">
        <f>D32*$E$10</f>
        <v>0</v>
      </c>
      <c r="G32" s="70"/>
      <c r="H32" s="358">
        <f>G32*$H$10</f>
        <v>0</v>
      </c>
    </row>
    <row r="33" spans="1:8" ht="15" customHeight="1" x14ac:dyDescent="0.2">
      <c r="A33" s="361"/>
      <c r="B33" s="356" t="s">
        <v>84</v>
      </c>
      <c r="C33" s="369"/>
      <c r="D33" s="354">
        <f>SUM(D28:D32)</f>
        <v>0</v>
      </c>
      <c r="E33" s="352">
        <f>SUM(E28:E32)</f>
        <v>0</v>
      </c>
      <c r="G33" s="354">
        <f>SUM(G28:G32)</f>
        <v>0</v>
      </c>
      <c r="H33" s="352">
        <f>SUM(H28:H32)</f>
        <v>0</v>
      </c>
    </row>
    <row r="34" spans="1:8" ht="15" customHeight="1" x14ac:dyDescent="0.2">
      <c r="A34" s="345" t="s">
        <v>85</v>
      </c>
      <c r="B34" s="362" t="s">
        <v>86</v>
      </c>
      <c r="C34" s="342"/>
      <c r="D34" s="368"/>
      <c r="E34" s="366"/>
      <c r="G34" s="367"/>
      <c r="H34" s="366"/>
    </row>
    <row r="35" spans="1:8" ht="12.75" x14ac:dyDescent="0.2">
      <c r="A35" s="361" t="s">
        <v>87</v>
      </c>
      <c r="B35" s="365" t="s">
        <v>88</v>
      </c>
      <c r="C35" s="364"/>
      <c r="D35" s="70"/>
      <c r="E35" s="358">
        <f>D35*$E$10</f>
        <v>0</v>
      </c>
      <c r="G35" s="70"/>
      <c r="H35" s="358">
        <f>G35*$H$10</f>
        <v>0</v>
      </c>
    </row>
    <row r="36" spans="1:8" ht="12.75" x14ac:dyDescent="0.2">
      <c r="A36" s="361" t="s">
        <v>89</v>
      </c>
      <c r="B36" s="360" t="s">
        <v>90</v>
      </c>
      <c r="C36" s="359"/>
      <c r="D36" s="70"/>
      <c r="E36" s="358">
        <f>D36*$E$10</f>
        <v>0</v>
      </c>
      <c r="G36" s="70"/>
      <c r="H36" s="358">
        <f>G36*$H$10</f>
        <v>0</v>
      </c>
    </row>
    <row r="37" spans="1:8" ht="12.75" x14ac:dyDescent="0.2">
      <c r="A37" s="361" t="s">
        <v>91</v>
      </c>
      <c r="B37" s="360" t="s">
        <v>92</v>
      </c>
      <c r="C37" s="359"/>
      <c r="D37" s="70"/>
      <c r="E37" s="358">
        <f>D37*$E$10</f>
        <v>0</v>
      </c>
      <c r="G37" s="70"/>
      <c r="H37" s="358">
        <f>G37*$H$10</f>
        <v>0</v>
      </c>
    </row>
    <row r="38" spans="1:8" ht="12.75" x14ac:dyDescent="0.2">
      <c r="A38" s="361" t="s">
        <v>93</v>
      </c>
      <c r="B38" s="360" t="s">
        <v>94</v>
      </c>
      <c r="C38" s="359"/>
      <c r="D38" s="70"/>
      <c r="E38" s="358">
        <f>D38*$E$10</f>
        <v>0</v>
      </c>
      <c r="G38" s="70"/>
      <c r="H38" s="358">
        <f>G38*$H$10</f>
        <v>0</v>
      </c>
    </row>
    <row r="39" spans="1:8" ht="12.75" x14ac:dyDescent="0.2">
      <c r="A39" s="361" t="s">
        <v>95</v>
      </c>
      <c r="B39" s="360" t="s">
        <v>96</v>
      </c>
      <c r="C39" s="359"/>
      <c r="D39" s="70"/>
      <c r="E39" s="358">
        <f>D39*$E$10</f>
        <v>0</v>
      </c>
      <c r="G39" s="70"/>
      <c r="H39" s="358">
        <f>G39*$H$10</f>
        <v>0</v>
      </c>
    </row>
    <row r="40" spans="1:8" ht="15" customHeight="1" x14ac:dyDescent="0.2">
      <c r="A40" s="361"/>
      <c r="B40" s="356" t="s">
        <v>97</v>
      </c>
      <c r="C40" s="369"/>
      <c r="D40" s="354">
        <f>SUM(D35:D39)</f>
        <v>0</v>
      </c>
      <c r="E40" s="352">
        <f>SUM(E35:E39)</f>
        <v>0</v>
      </c>
      <c r="G40" s="354">
        <f>SUM(G35:G39)</f>
        <v>0</v>
      </c>
      <c r="H40" s="352">
        <f>SUM(H35:H39)</f>
        <v>0</v>
      </c>
    </row>
    <row r="41" spans="1:8" ht="15" customHeight="1" x14ac:dyDescent="0.2">
      <c r="A41" s="345" t="s">
        <v>98</v>
      </c>
      <c r="B41" s="362" t="s">
        <v>99</v>
      </c>
      <c r="C41" s="342"/>
      <c r="D41" s="368"/>
      <c r="E41" s="366"/>
      <c r="G41" s="367"/>
      <c r="H41" s="366"/>
    </row>
    <row r="42" spans="1:8" ht="12.75" x14ac:dyDescent="0.2">
      <c r="A42" s="361" t="s">
        <v>100</v>
      </c>
      <c r="B42" s="365" t="s">
        <v>101</v>
      </c>
      <c r="C42" s="364"/>
      <c r="D42" s="70"/>
      <c r="E42" s="358">
        <f>D42*$E$10</f>
        <v>0</v>
      </c>
      <c r="G42" s="70"/>
      <c r="H42" s="358">
        <f>G42*$H$10</f>
        <v>0</v>
      </c>
    </row>
    <row r="43" spans="1:8" ht="12.75" x14ac:dyDescent="0.2">
      <c r="A43" s="361" t="s">
        <v>102</v>
      </c>
      <c r="B43" s="360" t="s">
        <v>103</v>
      </c>
      <c r="C43" s="359"/>
      <c r="D43" s="70"/>
      <c r="E43" s="358">
        <f>D43*$E$10</f>
        <v>0</v>
      </c>
      <c r="G43" s="70"/>
      <c r="H43" s="358">
        <f>G43*$H$10</f>
        <v>0</v>
      </c>
    </row>
    <row r="44" spans="1:8" ht="12.75" x14ac:dyDescent="0.2">
      <c r="A44" s="361" t="s">
        <v>104</v>
      </c>
      <c r="B44" s="360" t="s">
        <v>105</v>
      </c>
      <c r="C44" s="359"/>
      <c r="D44" s="70"/>
      <c r="E44" s="358">
        <f>D44*$E$10</f>
        <v>0</v>
      </c>
      <c r="G44" s="70"/>
      <c r="H44" s="358">
        <f>G44*$H$10</f>
        <v>0</v>
      </c>
    </row>
    <row r="45" spans="1:8" ht="12.75" x14ac:dyDescent="0.2">
      <c r="A45" s="361" t="s">
        <v>106</v>
      </c>
      <c r="B45" s="360" t="s">
        <v>107</v>
      </c>
      <c r="C45" s="359"/>
      <c r="D45" s="70"/>
      <c r="E45" s="358">
        <f>D45*$E$10</f>
        <v>0</v>
      </c>
      <c r="G45" s="70"/>
      <c r="H45" s="358">
        <f>G45*$H$10</f>
        <v>0</v>
      </c>
    </row>
    <row r="46" spans="1:8" ht="15" customHeight="1" x14ac:dyDescent="0.2">
      <c r="A46" s="361"/>
      <c r="B46" s="362" t="s">
        <v>108</v>
      </c>
      <c r="C46" s="359"/>
      <c r="D46" s="354">
        <f>SUM(D42:D45)</f>
        <v>0</v>
      </c>
      <c r="E46" s="352">
        <f>SUM(E42:E45)</f>
        <v>0</v>
      </c>
      <c r="G46" s="354">
        <f>SUM(G42:G45)</f>
        <v>0</v>
      </c>
      <c r="H46" s="352">
        <f>SUM(H42:H45)</f>
        <v>0</v>
      </c>
    </row>
    <row r="47" spans="1:8" ht="15" customHeight="1" x14ac:dyDescent="0.2">
      <c r="A47" s="363" t="s">
        <v>109</v>
      </c>
      <c r="B47" s="362" t="s">
        <v>110</v>
      </c>
      <c r="C47" s="344"/>
      <c r="D47" s="354">
        <f>D18+D26+D33+D40+D46</f>
        <v>0</v>
      </c>
      <c r="E47" s="352">
        <f>E18+E26+E33+E40+E46</f>
        <v>0</v>
      </c>
      <c r="G47" s="354">
        <f>G18+G26+G33+G40+G46</f>
        <v>0</v>
      </c>
      <c r="H47" s="352">
        <f>H18+H26+H33+H40+H46</f>
        <v>0</v>
      </c>
    </row>
    <row r="48" spans="1:8" ht="12.75" x14ac:dyDescent="0.2">
      <c r="A48" s="361" t="s">
        <v>111</v>
      </c>
      <c r="B48" s="360" t="s">
        <v>112</v>
      </c>
      <c r="C48" s="359"/>
      <c r="D48" s="70"/>
      <c r="E48" s="358">
        <f>D48*$E$10</f>
        <v>0</v>
      </c>
      <c r="G48" s="70"/>
      <c r="H48" s="358">
        <f>G48*$E$10</f>
        <v>0</v>
      </c>
    </row>
    <row r="49" spans="1:8" ht="15" customHeight="1" x14ac:dyDescent="0.2">
      <c r="A49" s="357" t="s">
        <v>113</v>
      </c>
      <c r="B49" s="356" t="s">
        <v>114</v>
      </c>
      <c r="C49" s="355"/>
      <c r="D49" s="354">
        <f>D47+D48</f>
        <v>0</v>
      </c>
      <c r="E49" s="352">
        <f>E47+E48</f>
        <v>0</v>
      </c>
      <c r="G49" s="354">
        <f>G47+G48</f>
        <v>0</v>
      </c>
      <c r="H49" s="352">
        <f>H47+H48</f>
        <v>0</v>
      </c>
    </row>
    <row r="50" spans="1:8" ht="6.75" customHeight="1" x14ac:dyDescent="0.2">
      <c r="A50" s="343"/>
      <c r="B50" s="351"/>
      <c r="C50" s="351"/>
      <c r="D50" s="350"/>
      <c r="E50" s="348"/>
      <c r="G50" s="349"/>
      <c r="H50" s="348"/>
    </row>
    <row r="51" spans="1:8" ht="15" customHeight="1" x14ac:dyDescent="0.2">
      <c r="A51" s="345" t="s">
        <v>115</v>
      </c>
      <c r="B51" s="342"/>
      <c r="C51" s="344"/>
      <c r="D51" s="353">
        <f>D10+D49</f>
        <v>1</v>
      </c>
      <c r="E51" s="352">
        <f>E10+E49</f>
        <v>0</v>
      </c>
      <c r="G51" s="353">
        <f>G10+G49</f>
        <v>1</v>
      </c>
      <c r="H51" s="352">
        <f>H10+H49</f>
        <v>0</v>
      </c>
    </row>
    <row r="52" spans="1:8" ht="6.75" customHeight="1" x14ac:dyDescent="0.2">
      <c r="A52" s="343"/>
      <c r="B52" s="351"/>
      <c r="C52" s="351"/>
      <c r="D52" s="350"/>
      <c r="E52" s="348"/>
      <c r="G52" s="349"/>
      <c r="H52" s="348"/>
    </row>
    <row r="53" spans="1:8" ht="15" customHeight="1" x14ac:dyDescent="0.2">
      <c r="A53" s="345" t="s">
        <v>116</v>
      </c>
      <c r="B53" s="342"/>
      <c r="C53" s="344"/>
      <c r="D53" s="347" t="str">
        <f>IF(E51=0,"",(E10+E18+E26+E42)/E51)</f>
        <v/>
      </c>
      <c r="E53" s="346"/>
      <c r="G53" s="347" t="str">
        <f>IF(H51=0,"",(H10+H18+H26+H42)/H51)</f>
        <v/>
      </c>
      <c r="H53" s="346"/>
    </row>
    <row r="54" spans="1:8" ht="6.75" customHeight="1" x14ac:dyDescent="0.2">
      <c r="A54" s="343"/>
      <c r="B54" s="342"/>
      <c r="C54" s="342"/>
      <c r="D54" s="1"/>
      <c r="E54" s="2"/>
      <c r="G54" s="42"/>
      <c r="H54" s="2"/>
    </row>
    <row r="55" spans="1:8" ht="15" customHeight="1" x14ac:dyDescent="0.2">
      <c r="A55" s="345" t="s">
        <v>117</v>
      </c>
      <c r="B55" s="342"/>
      <c r="C55" s="344"/>
      <c r="D55" s="72">
        <v>0.3</v>
      </c>
      <c r="E55" s="69"/>
      <c r="F55" s="338"/>
      <c r="G55" s="72">
        <v>0.3</v>
      </c>
      <c r="H55" s="69"/>
    </row>
    <row r="56" spans="1:8" ht="6.75" customHeight="1" x14ac:dyDescent="0.2">
      <c r="A56" s="343"/>
      <c r="B56" s="342"/>
      <c r="C56" s="342"/>
      <c r="D56" s="76"/>
      <c r="E56" s="77"/>
      <c r="F56" s="338"/>
      <c r="G56" s="78"/>
      <c r="H56" s="77"/>
    </row>
    <row r="57" spans="1:8" ht="15" customHeight="1" thickBot="1" x14ac:dyDescent="0.25">
      <c r="A57" s="341" t="s">
        <v>118</v>
      </c>
      <c r="B57" s="340"/>
      <c r="C57" s="339"/>
      <c r="D57" s="79">
        <v>0.8</v>
      </c>
      <c r="E57" s="80"/>
      <c r="F57" s="338"/>
      <c r="G57" s="79">
        <v>0.8</v>
      </c>
      <c r="H57" s="80"/>
    </row>
    <row r="58" spans="1:8" ht="15" customHeight="1" thickTop="1" x14ac:dyDescent="0.2">
      <c r="A58" s="337"/>
    </row>
    <row r="59" spans="1:8" ht="15" customHeight="1" x14ac:dyDescent="0.2">
      <c r="A59" s="336" t="s">
        <v>186</v>
      </c>
      <c r="B59" s="335"/>
      <c r="C59" s="335"/>
      <c r="D59" s="335"/>
      <c r="E59" s="335"/>
      <c r="F59" s="335"/>
    </row>
    <row r="60" spans="1:8" ht="15" customHeight="1" x14ac:dyDescent="0.2">
      <c r="B60" s="333"/>
      <c r="C60" s="43" t="s">
        <v>164</v>
      </c>
      <c r="D60" s="72">
        <v>1</v>
      </c>
      <c r="E60" s="333"/>
      <c r="F60" s="333"/>
      <c r="G60" s="72"/>
    </row>
    <row r="62" spans="1:8" ht="15" customHeight="1" x14ac:dyDescent="0.2">
      <c r="C62" s="43" t="s">
        <v>115</v>
      </c>
      <c r="E62" s="334"/>
    </row>
    <row r="63" spans="1:8" ht="15" customHeight="1" x14ac:dyDescent="0.2">
      <c r="C63" s="43" t="s">
        <v>117</v>
      </c>
      <c r="E63" s="81"/>
    </row>
    <row r="64" spans="1:8" ht="15" customHeight="1" x14ac:dyDescent="0.2">
      <c r="C64" s="43" t="s">
        <v>165</v>
      </c>
      <c r="E64" s="81"/>
    </row>
    <row r="65" s="330" customFormat="1" ht="15" customHeight="1" x14ac:dyDescent="0.2"/>
    <row r="67" s="330" customFormat="1" ht="15" customHeight="1" x14ac:dyDescent="0.2"/>
  </sheetData>
  <mergeCells count="3">
    <mergeCell ref="D3:E3"/>
    <mergeCell ref="D53:E53"/>
    <mergeCell ref="G53:H53"/>
  </mergeCells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6B3B-1AB6-4540-8D55-5FDB959FA82E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333" customWidth="1"/>
    <col min="2" max="2" width="14" style="330" customWidth="1"/>
    <col min="3" max="3" width="40.28515625" style="330" customWidth="1"/>
    <col min="4" max="4" width="11.42578125" style="332"/>
    <col min="5" max="5" width="11.42578125" style="331"/>
    <col min="6" max="6" width="3.42578125" style="330" customWidth="1"/>
    <col min="7" max="16384" width="11.42578125" style="330"/>
  </cols>
  <sheetData>
    <row r="1" spans="1:8" ht="15" x14ac:dyDescent="0.2">
      <c r="A1" s="385"/>
      <c r="B1" s="384"/>
      <c r="C1" s="384"/>
      <c r="D1" s="383"/>
      <c r="E1" s="375"/>
      <c r="F1" s="375"/>
    </row>
    <row r="2" spans="1:8" ht="15" customHeight="1" x14ac:dyDescent="0.2">
      <c r="A2" s="380"/>
    </row>
    <row r="3" spans="1:8" ht="15" customHeight="1" x14ac:dyDescent="0.2">
      <c r="A3" s="375"/>
      <c r="C3" s="382" t="s">
        <v>40</v>
      </c>
      <c r="D3" s="314"/>
      <c r="E3" s="315"/>
    </row>
    <row r="4" spans="1:8" ht="15" customHeight="1" x14ac:dyDescent="0.2">
      <c r="A4" s="375"/>
      <c r="C4" s="381"/>
      <c r="D4" s="379"/>
      <c r="E4" s="330"/>
    </row>
    <row r="5" spans="1:8" ht="15" customHeight="1" x14ac:dyDescent="0.2">
      <c r="A5" s="375" t="s">
        <v>175</v>
      </c>
      <c r="C5" s="381"/>
      <c r="D5" s="379"/>
      <c r="E5" s="330"/>
    </row>
    <row r="6" spans="1:8" ht="15" customHeight="1" x14ac:dyDescent="0.2">
      <c r="A6" s="375"/>
      <c r="D6" s="379"/>
      <c r="E6" s="330"/>
    </row>
    <row r="7" spans="1:8" ht="15" customHeight="1" thickBot="1" x14ac:dyDescent="0.25">
      <c r="A7" s="380"/>
      <c r="D7" s="379"/>
      <c r="E7" s="330"/>
    </row>
    <row r="8" spans="1:8" s="375" customFormat="1" ht="15" customHeight="1" thickTop="1" x14ac:dyDescent="0.2">
      <c r="A8" s="36"/>
      <c r="B8" s="378" t="s">
        <v>42</v>
      </c>
      <c r="C8" s="377">
        <v>4</v>
      </c>
      <c r="D8" s="37" t="s">
        <v>157</v>
      </c>
      <c r="E8" s="38"/>
      <c r="G8" s="37" t="s">
        <v>158</v>
      </c>
      <c r="H8" s="38"/>
    </row>
    <row r="9" spans="1:8" s="375" customFormat="1" ht="15" customHeight="1" x14ac:dyDescent="0.2">
      <c r="A9" s="39"/>
      <c r="B9" s="359" t="s">
        <v>43</v>
      </c>
      <c r="C9" s="376" t="s">
        <v>329</v>
      </c>
      <c r="D9" s="40" t="s">
        <v>44</v>
      </c>
      <c r="E9" s="41" t="s">
        <v>45</v>
      </c>
      <c r="G9" s="40" t="s">
        <v>44</v>
      </c>
      <c r="H9" s="41" t="s">
        <v>45</v>
      </c>
    </row>
    <row r="10" spans="1:8" s="335" customFormat="1" ht="20.100000000000001" customHeight="1" x14ac:dyDescent="0.2">
      <c r="A10" s="343"/>
      <c r="B10" s="342" t="s">
        <v>159</v>
      </c>
      <c r="C10" s="359"/>
      <c r="D10" s="353">
        <v>1</v>
      </c>
      <c r="E10" s="69"/>
      <c r="G10" s="353">
        <v>1</v>
      </c>
      <c r="H10" s="69"/>
    </row>
    <row r="11" spans="1:8" ht="15" customHeight="1" x14ac:dyDescent="0.2">
      <c r="A11" s="363" t="s">
        <v>46</v>
      </c>
      <c r="B11" s="362" t="s">
        <v>47</v>
      </c>
      <c r="C11" s="342"/>
      <c r="D11" s="368"/>
      <c r="E11" s="366"/>
      <c r="G11" s="367"/>
      <c r="H11" s="366"/>
    </row>
    <row r="12" spans="1:8" ht="15" customHeight="1" x14ac:dyDescent="0.2">
      <c r="A12" s="363" t="s">
        <v>48</v>
      </c>
      <c r="B12" s="362" t="s">
        <v>49</v>
      </c>
      <c r="C12" s="342"/>
      <c r="D12" s="368"/>
      <c r="E12" s="366"/>
      <c r="G12" s="367"/>
      <c r="H12" s="366"/>
    </row>
    <row r="13" spans="1:8" x14ac:dyDescent="0.2">
      <c r="A13" s="361" t="s">
        <v>50</v>
      </c>
      <c r="B13" s="360" t="s">
        <v>51</v>
      </c>
      <c r="C13" s="359"/>
      <c r="D13" s="70"/>
      <c r="E13" s="358">
        <f>D13*$E$10</f>
        <v>0</v>
      </c>
      <c r="G13" s="70"/>
      <c r="H13" s="358">
        <f>G13*$H$10</f>
        <v>0</v>
      </c>
    </row>
    <row r="14" spans="1:8" x14ac:dyDescent="0.2">
      <c r="A14" s="361" t="s">
        <v>52</v>
      </c>
      <c r="B14" s="360" t="s">
        <v>53</v>
      </c>
      <c r="C14" s="359"/>
      <c r="D14" s="70"/>
      <c r="E14" s="358">
        <f>D14*$E$10</f>
        <v>0</v>
      </c>
      <c r="G14" s="70"/>
      <c r="H14" s="358">
        <f>G14*$H$10</f>
        <v>0</v>
      </c>
    </row>
    <row r="15" spans="1:8" x14ac:dyDescent="0.2">
      <c r="A15" s="361" t="s">
        <v>54</v>
      </c>
      <c r="B15" s="360" t="s">
        <v>55</v>
      </c>
      <c r="C15" s="359"/>
      <c r="D15" s="70"/>
      <c r="E15" s="358">
        <f>D15*$E$10</f>
        <v>0</v>
      </c>
      <c r="G15" s="374"/>
      <c r="H15" s="358"/>
    </row>
    <row r="16" spans="1:8" x14ac:dyDescent="0.2">
      <c r="A16" s="361" t="s">
        <v>56</v>
      </c>
      <c r="B16" s="360" t="s">
        <v>57</v>
      </c>
      <c r="C16" s="359"/>
      <c r="D16" s="70"/>
      <c r="E16" s="358">
        <f>D16*$E$10</f>
        <v>0</v>
      </c>
      <c r="G16" s="374"/>
      <c r="H16" s="358"/>
    </row>
    <row r="17" spans="1:8" x14ac:dyDescent="0.2">
      <c r="A17" s="361" t="s">
        <v>156</v>
      </c>
      <c r="B17" s="370" t="s">
        <v>160</v>
      </c>
      <c r="C17" s="369"/>
      <c r="D17" s="71"/>
      <c r="E17" s="358">
        <f>D17*$E$10</f>
        <v>0</v>
      </c>
      <c r="G17" s="71"/>
      <c r="H17" s="358">
        <f>G17*$H$10</f>
        <v>0</v>
      </c>
    </row>
    <row r="18" spans="1:8" ht="15" customHeight="1" x14ac:dyDescent="0.2">
      <c r="A18" s="361"/>
      <c r="B18" s="356" t="s">
        <v>58</v>
      </c>
      <c r="C18" s="369"/>
      <c r="D18" s="373">
        <f>SUM(D13:D17)</f>
        <v>0</v>
      </c>
      <c r="E18" s="372">
        <f>SUM(E13:E17)</f>
        <v>0</v>
      </c>
      <c r="G18" s="373">
        <f>SUM(G13:G17)</f>
        <v>0</v>
      </c>
      <c r="H18" s="372">
        <f>SUM(H13:H17)</f>
        <v>0</v>
      </c>
    </row>
    <row r="19" spans="1:8" ht="15" customHeight="1" x14ac:dyDescent="0.2">
      <c r="A19" s="345" t="s">
        <v>59</v>
      </c>
      <c r="B19" s="362" t="s">
        <v>60</v>
      </c>
      <c r="C19" s="342"/>
      <c r="D19" s="368"/>
      <c r="E19" s="366"/>
      <c r="G19" s="367"/>
      <c r="H19" s="366"/>
    </row>
    <row r="20" spans="1:8" ht="9" customHeight="1" x14ac:dyDescent="0.2">
      <c r="A20" s="361" t="s">
        <v>61</v>
      </c>
      <c r="B20" s="365" t="s">
        <v>62</v>
      </c>
      <c r="C20" s="364"/>
      <c r="D20" s="70"/>
      <c r="E20" s="358">
        <f>D20*$E$10</f>
        <v>0</v>
      </c>
      <c r="G20" s="70"/>
      <c r="H20" s="358">
        <f>G20*$H$10</f>
        <v>0</v>
      </c>
    </row>
    <row r="21" spans="1:8" x14ac:dyDescent="0.2">
      <c r="A21" s="361" t="s">
        <v>63</v>
      </c>
      <c r="B21" s="360" t="s">
        <v>64</v>
      </c>
      <c r="C21" s="359"/>
      <c r="D21" s="70"/>
      <c r="E21" s="358">
        <f>D21*$E$10</f>
        <v>0</v>
      </c>
      <c r="G21" s="70"/>
      <c r="H21" s="358">
        <f>G21*$H$10</f>
        <v>0</v>
      </c>
    </row>
    <row r="22" spans="1:8" x14ac:dyDescent="0.2">
      <c r="A22" s="361" t="s">
        <v>65</v>
      </c>
      <c r="B22" s="360" t="s">
        <v>66</v>
      </c>
      <c r="C22" s="359"/>
      <c r="D22" s="70"/>
      <c r="E22" s="358">
        <f>D22*$E$10</f>
        <v>0</v>
      </c>
      <c r="G22" s="70"/>
      <c r="H22" s="358">
        <f>G22*$H$10</f>
        <v>0</v>
      </c>
    </row>
    <row r="23" spans="1:8" x14ac:dyDescent="0.2">
      <c r="A23" s="361" t="s">
        <v>67</v>
      </c>
      <c r="B23" s="370" t="s">
        <v>68</v>
      </c>
      <c r="C23" s="369"/>
      <c r="D23" s="70"/>
      <c r="E23" s="358">
        <f>D23*$E$10</f>
        <v>0</v>
      </c>
      <c r="G23" s="70"/>
      <c r="H23" s="358">
        <f>G23*$H$10</f>
        <v>0</v>
      </c>
    </row>
    <row r="24" spans="1:8" x14ac:dyDescent="0.2">
      <c r="A24" s="343" t="s">
        <v>69</v>
      </c>
      <c r="B24" s="360" t="s">
        <v>70</v>
      </c>
      <c r="C24" s="351"/>
      <c r="D24" s="70"/>
      <c r="E24" s="348">
        <f>D24*$E$10</f>
        <v>0</v>
      </c>
      <c r="G24" s="70"/>
      <c r="H24" s="358">
        <f>G24*$H$10</f>
        <v>0</v>
      </c>
    </row>
    <row r="25" spans="1:8" x14ac:dyDescent="0.2">
      <c r="A25" s="361" t="s">
        <v>71</v>
      </c>
      <c r="B25" s="365" t="s">
        <v>72</v>
      </c>
      <c r="C25" s="364"/>
      <c r="D25" s="371">
        <f>SUM(D20:D24)*D18</f>
        <v>0</v>
      </c>
      <c r="E25" s="358">
        <f>D25*$E$10</f>
        <v>0</v>
      </c>
      <c r="G25" s="371">
        <f>SUM(G20:G24)*G18</f>
        <v>0</v>
      </c>
      <c r="H25" s="358">
        <f>G25*$H$10</f>
        <v>0</v>
      </c>
    </row>
    <row r="26" spans="1:8" ht="15" customHeight="1" x14ac:dyDescent="0.2">
      <c r="A26" s="361"/>
      <c r="B26" s="356" t="s">
        <v>73</v>
      </c>
      <c r="C26" s="369"/>
      <c r="D26" s="354">
        <f>SUM(D20:D25)</f>
        <v>0</v>
      </c>
      <c r="E26" s="352">
        <f>SUM(E20:E25)</f>
        <v>0</v>
      </c>
      <c r="G26" s="354">
        <f>SUM(G20:G25)</f>
        <v>0</v>
      </c>
      <c r="H26" s="352">
        <f>SUM(H20:H25)</f>
        <v>0</v>
      </c>
    </row>
    <row r="27" spans="1:8" ht="15" customHeight="1" x14ac:dyDescent="0.2">
      <c r="A27" s="345" t="s">
        <v>74</v>
      </c>
      <c r="B27" s="362" t="s">
        <v>75</v>
      </c>
      <c r="C27" s="342"/>
      <c r="D27" s="368"/>
      <c r="E27" s="366"/>
      <c r="G27" s="367"/>
      <c r="H27" s="366"/>
    </row>
    <row r="28" spans="1:8" x14ac:dyDescent="0.2">
      <c r="A28" s="361" t="s">
        <v>76</v>
      </c>
      <c r="B28" s="365" t="s">
        <v>77</v>
      </c>
      <c r="C28" s="364"/>
      <c r="D28" s="70"/>
      <c r="E28" s="358">
        <f>D28*$E$10</f>
        <v>0</v>
      </c>
      <c r="G28" s="70"/>
      <c r="H28" s="358">
        <f>G28*$H$10</f>
        <v>0</v>
      </c>
    </row>
    <row r="29" spans="1:8" x14ac:dyDescent="0.2">
      <c r="A29" s="361" t="s">
        <v>78</v>
      </c>
      <c r="B29" s="360" t="s">
        <v>79</v>
      </c>
      <c r="C29" s="359"/>
      <c r="D29" s="70"/>
      <c r="E29" s="358">
        <f>D29*$E$10</f>
        <v>0</v>
      </c>
      <c r="G29" s="70"/>
      <c r="H29" s="358">
        <f>G29*$H$10</f>
        <v>0</v>
      </c>
    </row>
    <row r="30" spans="1:8" x14ac:dyDescent="0.2">
      <c r="A30" s="361" t="s">
        <v>80</v>
      </c>
      <c r="B30" s="360" t="s">
        <v>81</v>
      </c>
      <c r="C30" s="359"/>
      <c r="D30" s="70"/>
      <c r="E30" s="358">
        <f>D30*$E$10</f>
        <v>0</v>
      </c>
      <c r="G30" s="70"/>
      <c r="H30" s="358">
        <f>G30*$H$10</f>
        <v>0</v>
      </c>
    </row>
    <row r="31" spans="1:8" x14ac:dyDescent="0.2">
      <c r="A31" s="361" t="s">
        <v>82</v>
      </c>
      <c r="B31" s="360" t="s">
        <v>83</v>
      </c>
      <c r="C31" s="359"/>
      <c r="D31" s="70"/>
      <c r="E31" s="358">
        <f>D31*$E$10</f>
        <v>0</v>
      </c>
      <c r="G31" s="70"/>
      <c r="H31" s="358">
        <f>G31*$H$10</f>
        <v>0</v>
      </c>
    </row>
    <row r="32" spans="1:8" x14ac:dyDescent="0.2">
      <c r="A32" s="361" t="s">
        <v>161</v>
      </c>
      <c r="B32" s="370" t="s">
        <v>162</v>
      </c>
      <c r="C32" s="369"/>
      <c r="D32" s="70"/>
      <c r="E32" s="358">
        <f>D32*$E$10</f>
        <v>0</v>
      </c>
      <c r="G32" s="70"/>
      <c r="H32" s="358">
        <f>G32*$H$10</f>
        <v>0</v>
      </c>
    </row>
    <row r="33" spans="1:8" ht="15" customHeight="1" x14ac:dyDescent="0.2">
      <c r="A33" s="361"/>
      <c r="B33" s="356" t="s">
        <v>84</v>
      </c>
      <c r="C33" s="369"/>
      <c r="D33" s="354">
        <f>SUM(D28:D32)</f>
        <v>0</v>
      </c>
      <c r="E33" s="352">
        <f>SUM(E28:E32)</f>
        <v>0</v>
      </c>
      <c r="G33" s="354">
        <f>SUM(G28:G32)</f>
        <v>0</v>
      </c>
      <c r="H33" s="352">
        <f>SUM(H28:H32)</f>
        <v>0</v>
      </c>
    </row>
    <row r="34" spans="1:8" ht="15" customHeight="1" x14ac:dyDescent="0.2">
      <c r="A34" s="345" t="s">
        <v>85</v>
      </c>
      <c r="B34" s="362" t="s">
        <v>86</v>
      </c>
      <c r="C34" s="342"/>
      <c r="D34" s="368"/>
      <c r="E34" s="366"/>
      <c r="G34" s="367"/>
      <c r="H34" s="366"/>
    </row>
    <row r="35" spans="1:8" x14ac:dyDescent="0.2">
      <c r="A35" s="361" t="s">
        <v>87</v>
      </c>
      <c r="B35" s="365" t="s">
        <v>88</v>
      </c>
      <c r="C35" s="364"/>
      <c r="D35" s="70"/>
      <c r="E35" s="358">
        <f>D35*$E$10</f>
        <v>0</v>
      </c>
      <c r="G35" s="70"/>
      <c r="H35" s="358">
        <f>G35*$H$10</f>
        <v>0</v>
      </c>
    </row>
    <row r="36" spans="1:8" x14ac:dyDescent="0.2">
      <c r="A36" s="361" t="s">
        <v>89</v>
      </c>
      <c r="B36" s="360" t="s">
        <v>90</v>
      </c>
      <c r="C36" s="359"/>
      <c r="D36" s="70"/>
      <c r="E36" s="358">
        <f>D36*$E$10</f>
        <v>0</v>
      </c>
      <c r="G36" s="70"/>
      <c r="H36" s="358">
        <f>G36*$H$10</f>
        <v>0</v>
      </c>
    </row>
    <row r="37" spans="1:8" x14ac:dyDescent="0.2">
      <c r="A37" s="361" t="s">
        <v>91</v>
      </c>
      <c r="B37" s="360" t="s">
        <v>92</v>
      </c>
      <c r="C37" s="359"/>
      <c r="D37" s="70"/>
      <c r="E37" s="358">
        <f>D37*$E$10</f>
        <v>0</v>
      </c>
      <c r="G37" s="70"/>
      <c r="H37" s="358">
        <f>G37*$H$10</f>
        <v>0</v>
      </c>
    </row>
    <row r="38" spans="1:8" x14ac:dyDescent="0.2">
      <c r="A38" s="361" t="s">
        <v>93</v>
      </c>
      <c r="B38" s="360" t="s">
        <v>94</v>
      </c>
      <c r="C38" s="359"/>
      <c r="D38" s="70"/>
      <c r="E38" s="358">
        <f>D38*$E$10</f>
        <v>0</v>
      </c>
      <c r="G38" s="70"/>
      <c r="H38" s="358">
        <f>G38*$H$10</f>
        <v>0</v>
      </c>
    </row>
    <row r="39" spans="1:8" x14ac:dyDescent="0.2">
      <c r="A39" s="361" t="s">
        <v>95</v>
      </c>
      <c r="B39" s="360" t="s">
        <v>96</v>
      </c>
      <c r="C39" s="359"/>
      <c r="D39" s="70"/>
      <c r="E39" s="358">
        <f>D39*$E$10</f>
        <v>0</v>
      </c>
      <c r="G39" s="70"/>
      <c r="H39" s="358">
        <f>G39*$H$10</f>
        <v>0</v>
      </c>
    </row>
    <row r="40" spans="1:8" ht="15" customHeight="1" x14ac:dyDescent="0.2">
      <c r="A40" s="361"/>
      <c r="B40" s="356" t="s">
        <v>97</v>
      </c>
      <c r="C40" s="369"/>
      <c r="D40" s="354">
        <f>SUM(D35:D39)</f>
        <v>0</v>
      </c>
      <c r="E40" s="352">
        <f>SUM(E35:E39)</f>
        <v>0</v>
      </c>
      <c r="G40" s="354">
        <f>SUM(G35:G39)</f>
        <v>0</v>
      </c>
      <c r="H40" s="352">
        <f>SUM(H35:H39)</f>
        <v>0</v>
      </c>
    </row>
    <row r="41" spans="1:8" ht="15" customHeight="1" x14ac:dyDescent="0.2">
      <c r="A41" s="345" t="s">
        <v>98</v>
      </c>
      <c r="B41" s="362" t="s">
        <v>99</v>
      </c>
      <c r="C41" s="342"/>
      <c r="D41" s="368"/>
      <c r="E41" s="366"/>
      <c r="G41" s="367"/>
      <c r="H41" s="366"/>
    </row>
    <row r="42" spans="1:8" x14ac:dyDescent="0.2">
      <c r="A42" s="361" t="s">
        <v>100</v>
      </c>
      <c r="B42" s="365" t="s">
        <v>101</v>
      </c>
      <c r="C42" s="364"/>
      <c r="D42" s="70"/>
      <c r="E42" s="358">
        <f>D42*$E$10</f>
        <v>0</v>
      </c>
      <c r="G42" s="70"/>
      <c r="H42" s="358">
        <f>G42*$H$10</f>
        <v>0</v>
      </c>
    </row>
    <row r="43" spans="1:8" x14ac:dyDescent="0.2">
      <c r="A43" s="361" t="s">
        <v>102</v>
      </c>
      <c r="B43" s="360" t="s">
        <v>103</v>
      </c>
      <c r="C43" s="359"/>
      <c r="D43" s="70"/>
      <c r="E43" s="358">
        <f>D43*$E$10</f>
        <v>0</v>
      </c>
      <c r="G43" s="70"/>
      <c r="H43" s="358">
        <f>G43*$H$10</f>
        <v>0</v>
      </c>
    </row>
    <row r="44" spans="1:8" x14ac:dyDescent="0.2">
      <c r="A44" s="361" t="s">
        <v>104</v>
      </c>
      <c r="B44" s="360" t="s">
        <v>105</v>
      </c>
      <c r="C44" s="359"/>
      <c r="D44" s="70"/>
      <c r="E44" s="358">
        <f>D44*$E$10</f>
        <v>0</v>
      </c>
      <c r="G44" s="70"/>
      <c r="H44" s="358">
        <f>G44*$H$10</f>
        <v>0</v>
      </c>
    </row>
    <row r="45" spans="1:8" x14ac:dyDescent="0.2">
      <c r="A45" s="361" t="s">
        <v>106</v>
      </c>
      <c r="B45" s="360" t="s">
        <v>107</v>
      </c>
      <c r="C45" s="359"/>
      <c r="D45" s="70"/>
      <c r="E45" s="358">
        <f>D45*$E$10</f>
        <v>0</v>
      </c>
      <c r="G45" s="70"/>
      <c r="H45" s="358">
        <f>G45*$H$10</f>
        <v>0</v>
      </c>
    </row>
    <row r="46" spans="1:8" ht="15" customHeight="1" x14ac:dyDescent="0.2">
      <c r="A46" s="361"/>
      <c r="B46" s="362" t="s">
        <v>108</v>
      </c>
      <c r="C46" s="359"/>
      <c r="D46" s="354">
        <f>SUM(D42:D45)</f>
        <v>0</v>
      </c>
      <c r="E46" s="352">
        <f>SUM(E42:E45)</f>
        <v>0</v>
      </c>
      <c r="G46" s="354">
        <f>SUM(G42:G45)</f>
        <v>0</v>
      </c>
      <c r="H46" s="352">
        <f>SUM(H42:H45)</f>
        <v>0</v>
      </c>
    </row>
    <row r="47" spans="1:8" ht="15" customHeight="1" x14ac:dyDescent="0.2">
      <c r="A47" s="363" t="s">
        <v>109</v>
      </c>
      <c r="B47" s="362" t="s">
        <v>110</v>
      </c>
      <c r="C47" s="344"/>
      <c r="D47" s="354">
        <f>D18+D26+D33+D40+D46</f>
        <v>0</v>
      </c>
      <c r="E47" s="352">
        <f>E18+E26+E33+E40+E46</f>
        <v>0</v>
      </c>
      <c r="G47" s="354">
        <f>G18+G26+G33+G40+G46</f>
        <v>0</v>
      </c>
      <c r="H47" s="352">
        <f>H18+H26+H33+H40+H46</f>
        <v>0</v>
      </c>
    </row>
    <row r="48" spans="1:8" x14ac:dyDescent="0.2">
      <c r="A48" s="361" t="s">
        <v>111</v>
      </c>
      <c r="B48" s="360" t="s">
        <v>112</v>
      </c>
      <c r="C48" s="359"/>
      <c r="D48" s="70"/>
      <c r="E48" s="358">
        <f>D48*$E$10</f>
        <v>0</v>
      </c>
      <c r="G48" s="70"/>
      <c r="H48" s="358">
        <f>G48*$E$10</f>
        <v>0</v>
      </c>
    </row>
    <row r="49" spans="1:9" ht="15" customHeight="1" x14ac:dyDescent="0.2">
      <c r="A49" s="357" t="s">
        <v>113</v>
      </c>
      <c r="B49" s="356" t="s">
        <v>114</v>
      </c>
      <c r="C49" s="355"/>
      <c r="D49" s="354">
        <f>D47+D48</f>
        <v>0</v>
      </c>
      <c r="E49" s="352">
        <f>E47+E48</f>
        <v>0</v>
      </c>
      <c r="G49" s="354">
        <f>G47+G48</f>
        <v>0</v>
      </c>
      <c r="H49" s="352">
        <f>H47+H48</f>
        <v>0</v>
      </c>
    </row>
    <row r="50" spans="1:9" ht="6.75" customHeight="1" x14ac:dyDescent="0.2">
      <c r="A50" s="343"/>
      <c r="B50" s="351"/>
      <c r="C50" s="351"/>
      <c r="D50" s="350"/>
      <c r="E50" s="348"/>
      <c r="G50" s="349"/>
      <c r="H50" s="348"/>
    </row>
    <row r="51" spans="1:9" ht="15" customHeight="1" x14ac:dyDescent="0.2">
      <c r="A51" s="345" t="s">
        <v>115</v>
      </c>
      <c r="B51" s="342"/>
      <c r="C51" s="344"/>
      <c r="D51" s="353">
        <f>D10+D49</f>
        <v>1</v>
      </c>
      <c r="E51" s="352">
        <f>E10+E49</f>
        <v>0</v>
      </c>
      <c r="G51" s="353">
        <f>G10+G49</f>
        <v>1</v>
      </c>
      <c r="H51" s="352">
        <f>H10+H49</f>
        <v>0</v>
      </c>
    </row>
    <row r="52" spans="1:9" ht="6.75" customHeight="1" x14ac:dyDescent="0.2">
      <c r="A52" s="343"/>
      <c r="B52" s="351"/>
      <c r="C52" s="351"/>
      <c r="D52" s="350"/>
      <c r="E52" s="348"/>
      <c r="G52" s="349"/>
      <c r="H52" s="348"/>
    </row>
    <row r="53" spans="1:9" ht="15" customHeight="1" x14ac:dyDescent="0.2">
      <c r="A53" s="345" t="s">
        <v>116</v>
      </c>
      <c r="B53" s="342"/>
      <c r="C53" s="344"/>
      <c r="D53" s="347" t="str">
        <f>IF(E51=0,"",(E10+E18+E26+E42)/E51)</f>
        <v/>
      </c>
      <c r="E53" s="346"/>
      <c r="G53" s="347" t="str">
        <f>IF(H51=0,"",(H10+H18+H26+H42)/H51)</f>
        <v/>
      </c>
      <c r="H53" s="346"/>
    </row>
    <row r="54" spans="1:9" ht="6.75" customHeight="1" x14ac:dyDescent="0.2">
      <c r="A54" s="343"/>
      <c r="B54" s="342"/>
      <c r="C54" s="342"/>
      <c r="D54" s="1"/>
      <c r="E54" s="2"/>
      <c r="G54" s="42"/>
      <c r="H54" s="2"/>
    </row>
    <row r="55" spans="1:9" ht="15" customHeight="1" x14ac:dyDescent="0.2">
      <c r="A55" s="345" t="s">
        <v>117</v>
      </c>
      <c r="B55" s="342"/>
      <c r="C55" s="344"/>
      <c r="D55" s="72">
        <v>0.3</v>
      </c>
      <c r="E55" s="69"/>
      <c r="F55" s="338"/>
      <c r="G55" s="72">
        <v>0.3</v>
      </c>
      <c r="H55" s="69"/>
    </row>
    <row r="56" spans="1:9" ht="6.75" customHeight="1" x14ac:dyDescent="0.2">
      <c r="A56" s="343"/>
      <c r="B56" s="342"/>
      <c r="C56" s="342"/>
      <c r="D56" s="76"/>
      <c r="E56" s="77"/>
      <c r="F56" s="338"/>
      <c r="G56" s="78"/>
      <c r="H56" s="77"/>
    </row>
    <row r="57" spans="1:9" ht="15" customHeight="1" thickBot="1" x14ac:dyDescent="0.25">
      <c r="A57" s="341" t="s">
        <v>118</v>
      </c>
      <c r="B57" s="340"/>
      <c r="C57" s="339"/>
      <c r="D57" s="79">
        <v>0.8</v>
      </c>
      <c r="E57" s="80"/>
      <c r="F57" s="338"/>
      <c r="G57" s="79">
        <v>0.8</v>
      </c>
      <c r="H57" s="80"/>
    </row>
    <row r="58" spans="1:9" ht="15" customHeight="1" thickTop="1" x14ac:dyDescent="0.2">
      <c r="A58" s="337"/>
    </row>
    <row r="59" spans="1:9" ht="15" customHeight="1" x14ac:dyDescent="0.2">
      <c r="A59" s="386" t="s">
        <v>187</v>
      </c>
      <c r="B59" s="386"/>
      <c r="C59" s="386"/>
      <c r="D59" s="386"/>
      <c r="E59" s="386"/>
      <c r="F59" s="386"/>
      <c r="G59" s="386"/>
      <c r="H59" s="386"/>
    </row>
    <row r="60" spans="1:9" ht="15" customHeight="1" x14ac:dyDescent="0.2">
      <c r="B60" s="333"/>
      <c r="C60" s="43" t="s">
        <v>164</v>
      </c>
      <c r="D60" s="72">
        <v>1</v>
      </c>
      <c r="E60" s="333"/>
      <c r="F60" s="333"/>
      <c r="G60" s="72"/>
      <c r="I60" s="336"/>
    </row>
    <row r="62" spans="1:9" ht="15" customHeight="1" x14ac:dyDescent="0.2">
      <c r="C62" s="43" t="s">
        <v>115</v>
      </c>
      <c r="E62" s="334"/>
    </row>
    <row r="63" spans="1:9" ht="15" customHeight="1" x14ac:dyDescent="0.2">
      <c r="C63" s="43" t="s">
        <v>117</v>
      </c>
      <c r="E63" s="81"/>
    </row>
    <row r="64" spans="1:9" ht="15" customHeight="1" x14ac:dyDescent="0.2">
      <c r="C64" s="43" t="s">
        <v>165</v>
      </c>
      <c r="E64" s="81"/>
    </row>
    <row r="65" s="330" customFormat="1" ht="15" customHeight="1" x14ac:dyDescent="0.2"/>
    <row r="67" s="330" customFormat="1" ht="15" customHeight="1" x14ac:dyDescent="0.2"/>
  </sheetData>
  <mergeCells count="4">
    <mergeCell ref="D3:E3"/>
    <mergeCell ref="D53:E53"/>
    <mergeCell ref="G53:H53"/>
    <mergeCell ref="A59:H59"/>
  </mergeCells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4"/>
  <sheetViews>
    <sheetView showGridLines="0" showZeros="0" tabSelected="1" topLeftCell="B48" zoomScale="70" zoomScaleNormal="70" zoomScalePageLayoutView="88" workbookViewId="0">
      <selection activeCell="K85" sqref="K85"/>
    </sheetView>
  </sheetViews>
  <sheetFormatPr baseColWidth="10" defaultColWidth="11.42578125" defaultRowHeight="26.1" customHeight="1" x14ac:dyDescent="0.2"/>
  <cols>
    <col min="1" max="1" width="39.85546875" style="92" hidden="1" customWidth="1"/>
    <col min="2" max="2" width="10.7109375" style="83" customWidth="1"/>
    <col min="3" max="3" width="34" style="114" bestFit="1" customWidth="1"/>
    <col min="4" max="5" width="16.7109375" style="92" customWidth="1"/>
    <col min="6" max="6" width="19.85546875" style="92" customWidth="1"/>
    <col min="7" max="7" width="21.140625" style="92" customWidth="1"/>
    <col min="8" max="8" width="12.85546875" style="265" customWidth="1"/>
    <col min="9" max="9" width="18.85546875" style="105" customWidth="1"/>
    <col min="10" max="10" width="13.7109375" style="92" customWidth="1"/>
    <col min="11" max="11" width="16.28515625" style="92" customWidth="1"/>
    <col min="12" max="12" width="15.140625" style="92" customWidth="1"/>
    <col min="13" max="13" width="17" style="92" customWidth="1"/>
    <col min="14" max="14" width="17.42578125" style="92" customWidth="1"/>
    <col min="15" max="15" width="13.140625" style="92" customWidth="1"/>
    <col min="16" max="16" width="13.85546875" style="92" customWidth="1"/>
    <col min="17" max="17" width="12.42578125" style="92" customWidth="1"/>
    <col min="18" max="18" width="17.85546875" style="92" customWidth="1"/>
    <col min="19" max="20" width="13.42578125" style="92" customWidth="1"/>
    <col min="21" max="16384" width="11.42578125" style="92"/>
  </cols>
  <sheetData>
    <row r="1" spans="1:19" ht="26.1" customHeight="1" x14ac:dyDescent="0.2">
      <c r="C1" s="84" t="s">
        <v>0</v>
      </c>
      <c r="D1" s="93" t="s">
        <v>355</v>
      </c>
      <c r="E1" s="73"/>
      <c r="G1" s="74"/>
      <c r="H1" s="264"/>
      <c r="I1" s="74"/>
    </row>
    <row r="2" spans="1:19" ht="26.1" customHeight="1" x14ac:dyDescent="0.2">
      <c r="C2" s="111"/>
      <c r="D2" s="94"/>
      <c r="E2" s="87"/>
    </row>
    <row r="3" spans="1:19" ht="26.1" customHeight="1" x14ac:dyDescent="0.2">
      <c r="C3" s="88" t="s">
        <v>1</v>
      </c>
      <c r="D3" s="93" t="s">
        <v>193</v>
      </c>
      <c r="E3" s="73"/>
      <c r="G3" s="74"/>
      <c r="H3" s="264"/>
      <c r="I3" s="74"/>
    </row>
    <row r="4" spans="1:19" ht="26.1" customHeight="1" x14ac:dyDescent="0.2">
      <c r="C4" s="88" t="s">
        <v>2</v>
      </c>
      <c r="D4" s="93" t="s">
        <v>328</v>
      </c>
      <c r="E4" s="75"/>
      <c r="G4" s="74"/>
      <c r="H4" s="264"/>
      <c r="I4" s="74"/>
    </row>
    <row r="5" spans="1:19" ht="26.1" customHeight="1" x14ac:dyDescent="0.2">
      <c r="C5" s="111"/>
      <c r="D5" s="86"/>
    </row>
    <row r="6" spans="1:19" ht="26.1" customHeight="1" x14ac:dyDescent="0.2">
      <c r="C6" s="88" t="s">
        <v>3</v>
      </c>
      <c r="D6" s="85"/>
      <c r="E6" s="89"/>
      <c r="G6" s="88"/>
      <c r="H6" s="316"/>
      <c r="I6" s="316"/>
      <c r="L6" s="90"/>
      <c r="M6" s="90"/>
      <c r="S6" s="90"/>
    </row>
    <row r="7" spans="1:19" ht="35.1" customHeight="1" x14ac:dyDescent="0.2">
      <c r="K7" s="317" t="s">
        <v>166</v>
      </c>
      <c r="L7" s="318"/>
      <c r="M7" s="318"/>
      <c r="N7" s="318"/>
      <c r="O7" s="319"/>
      <c r="P7" s="317" t="s">
        <v>172</v>
      </c>
      <c r="Q7" s="318"/>
      <c r="R7" s="318"/>
      <c r="S7" s="319"/>
    </row>
    <row r="8" spans="1:19" ht="60.95" customHeight="1" x14ac:dyDescent="0.2">
      <c r="B8" s="100" t="s">
        <v>4</v>
      </c>
      <c r="C8" s="115" t="s">
        <v>190</v>
      </c>
      <c r="D8" s="101" t="s">
        <v>188</v>
      </c>
      <c r="E8" s="101" t="s">
        <v>5</v>
      </c>
      <c r="F8" s="102" t="s">
        <v>6</v>
      </c>
      <c r="G8" s="102" t="s">
        <v>177</v>
      </c>
      <c r="H8" s="266" t="s">
        <v>7</v>
      </c>
      <c r="I8" s="102" t="s">
        <v>142</v>
      </c>
      <c r="J8" s="103" t="s">
        <v>169</v>
      </c>
      <c r="K8" s="103" t="s">
        <v>176</v>
      </c>
      <c r="L8" s="103" t="s">
        <v>167</v>
      </c>
      <c r="M8" s="103" t="s">
        <v>9</v>
      </c>
      <c r="N8" s="103" t="s">
        <v>168</v>
      </c>
      <c r="O8" s="103" t="s">
        <v>163</v>
      </c>
      <c r="P8" s="104" t="s">
        <v>170</v>
      </c>
      <c r="Q8" s="104" t="s">
        <v>171</v>
      </c>
      <c r="R8" s="104" t="s">
        <v>168</v>
      </c>
      <c r="S8" s="104" t="s">
        <v>163</v>
      </c>
    </row>
    <row r="9" spans="1:19" ht="29.1" customHeight="1" x14ac:dyDescent="0.2">
      <c r="A9" s="117" t="str">
        <f>CONCATENATE(C8,F8)</f>
        <v>RaumbezeichnungReinigungs- gruppe</v>
      </c>
      <c r="B9" s="144">
        <v>1</v>
      </c>
      <c r="C9" s="151" t="s">
        <v>361</v>
      </c>
      <c r="D9" s="146" t="s">
        <v>198</v>
      </c>
      <c r="E9" s="146" t="s">
        <v>357</v>
      </c>
      <c r="F9" s="146" t="s">
        <v>215</v>
      </c>
      <c r="G9" s="146" t="s">
        <v>195</v>
      </c>
      <c r="H9" s="267">
        <v>7.1</v>
      </c>
      <c r="I9" s="158" t="s">
        <v>15</v>
      </c>
      <c r="J9" s="95">
        <f>IF(I9=0,0,VLOOKUP(I9,Reinigungsturnus!$A$5:$C$20,3,FALSE)*H9/12)</f>
        <v>178.68333333333331</v>
      </c>
      <c r="K9" s="96"/>
      <c r="L9" s="97"/>
      <c r="M9" s="98"/>
      <c r="N9" s="98"/>
      <c r="O9" s="99"/>
      <c r="P9" s="96"/>
      <c r="Q9" s="97"/>
      <c r="R9" s="98"/>
      <c r="S9" s="99"/>
    </row>
    <row r="10" spans="1:19" s="111" customFormat="1" ht="29.1" customHeight="1" x14ac:dyDescent="0.2">
      <c r="A10" s="117"/>
      <c r="B10" s="144">
        <v>2</v>
      </c>
      <c r="C10" s="151" t="s">
        <v>197</v>
      </c>
      <c r="D10" s="146" t="s">
        <v>200</v>
      </c>
      <c r="E10" s="146" t="s">
        <v>357</v>
      </c>
      <c r="F10" s="146" t="s">
        <v>215</v>
      </c>
      <c r="G10" s="146" t="s">
        <v>195</v>
      </c>
      <c r="H10" s="267">
        <v>5.56</v>
      </c>
      <c r="I10" s="158" t="s">
        <v>15</v>
      </c>
      <c r="J10" s="95">
        <f>IF(I10=0,0,VLOOKUP(I10,Reinigungsturnus!$A$5:$C$20,3,FALSE)*H10/12)</f>
        <v>139.92666666666665</v>
      </c>
      <c r="K10" s="96"/>
      <c r="L10" s="97"/>
      <c r="M10" s="98"/>
      <c r="N10" s="98"/>
      <c r="O10" s="99"/>
      <c r="P10" s="96"/>
      <c r="Q10" s="97"/>
      <c r="R10" s="98"/>
      <c r="S10" s="99"/>
    </row>
    <row r="11" spans="1:19" s="111" customFormat="1" ht="29.1" customHeight="1" x14ac:dyDescent="0.2">
      <c r="A11" s="117"/>
      <c r="B11" s="144">
        <v>3</v>
      </c>
      <c r="C11" s="151" t="s">
        <v>197</v>
      </c>
      <c r="D11" s="146" t="s">
        <v>201</v>
      </c>
      <c r="E11" s="146" t="s">
        <v>357</v>
      </c>
      <c r="F11" s="146" t="s">
        <v>215</v>
      </c>
      <c r="G11" s="146" t="s">
        <v>195</v>
      </c>
      <c r="H11" s="267">
        <v>7.24</v>
      </c>
      <c r="I11" s="158" t="s">
        <v>15</v>
      </c>
      <c r="J11" s="95">
        <f>IF(I11=0,0,VLOOKUP(I11,Reinigungsturnus!$A$5:$C$20,3,FALSE)*H11/12)</f>
        <v>182.20666666666668</v>
      </c>
      <c r="K11" s="96"/>
      <c r="L11" s="97"/>
      <c r="M11" s="98"/>
      <c r="N11" s="98"/>
      <c r="O11" s="99"/>
      <c r="P11" s="96"/>
      <c r="Q11" s="97"/>
      <c r="R11" s="98"/>
      <c r="S11" s="99"/>
    </row>
    <row r="12" spans="1:19" s="149" customFormat="1" ht="29.1" customHeight="1" x14ac:dyDescent="0.2">
      <c r="A12" s="117"/>
      <c r="B12" s="144"/>
      <c r="C12" s="145"/>
      <c r="D12" s="146"/>
      <c r="E12" s="146"/>
      <c r="F12" s="146"/>
      <c r="G12" s="146"/>
      <c r="H12" s="267"/>
      <c r="I12" s="147"/>
      <c r="J12" s="196"/>
      <c r="K12" s="197"/>
      <c r="L12" s="198"/>
      <c r="M12" s="199"/>
      <c r="N12" s="200"/>
      <c r="O12" s="201"/>
      <c r="P12" s="197"/>
      <c r="Q12" s="198"/>
      <c r="R12" s="200"/>
      <c r="S12" s="201"/>
    </row>
    <row r="13" spans="1:19" s="111" customFormat="1" ht="29.1" customHeight="1" x14ac:dyDescent="0.2">
      <c r="A13" s="117"/>
      <c r="B13" s="110">
        <v>4</v>
      </c>
      <c r="C13" s="151" t="s">
        <v>362</v>
      </c>
      <c r="D13" s="118" t="s">
        <v>198</v>
      </c>
      <c r="E13" s="118" t="s">
        <v>357</v>
      </c>
      <c r="F13" s="118" t="s">
        <v>215</v>
      </c>
      <c r="G13" s="118" t="s">
        <v>195</v>
      </c>
      <c r="H13" s="268">
        <v>7.1</v>
      </c>
      <c r="I13" s="119" t="s">
        <v>15</v>
      </c>
      <c r="J13" s="95">
        <f>IF(I13=0,0,VLOOKUP(I13,Reinigungsturnus!$A$5:$C$20,3,FALSE)*H13/12)</f>
        <v>178.68333333333331</v>
      </c>
      <c r="K13" s="96"/>
      <c r="L13" s="97"/>
      <c r="M13" s="98"/>
      <c r="N13" s="98"/>
      <c r="O13" s="99"/>
      <c r="P13" s="96"/>
      <c r="Q13" s="97"/>
      <c r="R13" s="98"/>
      <c r="S13" s="99"/>
    </row>
    <row r="14" spans="1:19" s="111" customFormat="1" ht="29.1" customHeight="1" x14ac:dyDescent="0.2">
      <c r="A14" s="117"/>
      <c r="B14" s="110">
        <v>5</v>
      </c>
      <c r="C14" s="151" t="s">
        <v>362</v>
      </c>
      <c r="D14" s="118" t="s">
        <v>200</v>
      </c>
      <c r="E14" s="118" t="s">
        <v>357</v>
      </c>
      <c r="F14" s="118" t="s">
        <v>215</v>
      </c>
      <c r="G14" s="118" t="s">
        <v>195</v>
      </c>
      <c r="H14" s="268">
        <v>5.23</v>
      </c>
      <c r="I14" s="119" t="s">
        <v>15</v>
      </c>
      <c r="J14" s="95">
        <f>IF(I14=0,0,VLOOKUP(I14,Reinigungsturnus!$A$5:$C$20,3,FALSE)*H14/12)</f>
        <v>131.62166666666667</v>
      </c>
      <c r="K14" s="96"/>
      <c r="L14" s="97"/>
      <c r="M14" s="98"/>
      <c r="N14" s="98"/>
      <c r="O14" s="99"/>
      <c r="P14" s="96"/>
      <c r="Q14" s="97"/>
      <c r="R14" s="98"/>
      <c r="S14" s="99"/>
    </row>
    <row r="15" spans="1:19" s="111" customFormat="1" ht="29.1" customHeight="1" x14ac:dyDescent="0.2">
      <c r="A15" s="117"/>
      <c r="B15" s="110">
        <v>6</v>
      </c>
      <c r="C15" s="151" t="s">
        <v>362</v>
      </c>
      <c r="D15" s="118" t="s">
        <v>201</v>
      </c>
      <c r="E15" s="118" t="s">
        <v>357</v>
      </c>
      <c r="F15" s="118" t="s">
        <v>215</v>
      </c>
      <c r="G15" s="118" t="s">
        <v>195</v>
      </c>
      <c r="H15" s="268">
        <v>10.72</v>
      </c>
      <c r="I15" s="119" t="s">
        <v>15</v>
      </c>
      <c r="J15" s="95">
        <f>IF(I15=0,0,VLOOKUP(I15,Reinigungsturnus!$A$5:$C$20,3,FALSE)*H15/12)</f>
        <v>269.78666666666669</v>
      </c>
      <c r="K15" s="96"/>
      <c r="L15" s="97"/>
      <c r="M15" s="98"/>
      <c r="N15" s="98"/>
      <c r="O15" s="99"/>
      <c r="P15" s="96"/>
      <c r="Q15" s="97"/>
      <c r="R15" s="98"/>
      <c r="S15" s="99"/>
    </row>
    <row r="16" spans="1:19" s="149" customFormat="1" ht="29.1" customHeight="1" x14ac:dyDescent="0.2">
      <c r="A16" s="117"/>
      <c r="B16" s="110"/>
      <c r="C16" s="121"/>
      <c r="D16" s="118"/>
      <c r="E16" s="118"/>
      <c r="F16" s="118"/>
      <c r="G16" s="118"/>
      <c r="H16" s="268"/>
      <c r="I16" s="119"/>
      <c r="J16" s="185"/>
      <c r="K16" s="186"/>
      <c r="L16" s="187"/>
      <c r="M16" s="188"/>
      <c r="N16" s="189"/>
      <c r="O16" s="190"/>
      <c r="P16" s="186"/>
      <c r="Q16" s="187"/>
      <c r="R16" s="189"/>
      <c r="S16" s="190"/>
    </row>
    <row r="17" spans="1:19" s="111" customFormat="1" ht="29.1" customHeight="1" x14ac:dyDescent="0.2">
      <c r="A17" s="117"/>
      <c r="B17" s="144">
        <v>7</v>
      </c>
      <c r="C17" s="151" t="s">
        <v>203</v>
      </c>
      <c r="D17" s="146" t="s">
        <v>204</v>
      </c>
      <c r="E17" s="146" t="s">
        <v>357</v>
      </c>
      <c r="F17" s="146" t="s">
        <v>215</v>
      </c>
      <c r="G17" s="146" t="s">
        <v>195</v>
      </c>
      <c r="H17" s="267">
        <v>4.29</v>
      </c>
      <c r="I17" s="147" t="s">
        <v>10</v>
      </c>
      <c r="J17" s="95">
        <f>IF(I17=0,0,VLOOKUP(I17,Reinigungsturnus!$A$5:$C$20,3,FALSE)*H17/12)</f>
        <v>37.18</v>
      </c>
      <c r="K17" s="96"/>
      <c r="L17" s="97"/>
      <c r="M17" s="98"/>
      <c r="N17" s="98"/>
      <c r="O17" s="99"/>
      <c r="P17" s="96"/>
      <c r="Q17" s="97"/>
      <c r="R17" s="98"/>
      <c r="S17" s="99"/>
    </row>
    <row r="18" spans="1:19" s="111" customFormat="1" ht="29.1" customHeight="1" x14ac:dyDescent="0.2">
      <c r="A18" s="117"/>
      <c r="B18" s="144">
        <v>8</v>
      </c>
      <c r="C18" s="151" t="s">
        <v>203</v>
      </c>
      <c r="D18" s="146" t="s">
        <v>198</v>
      </c>
      <c r="E18" s="146" t="s">
        <v>357</v>
      </c>
      <c r="F18" s="146" t="s">
        <v>215</v>
      </c>
      <c r="G18" s="146" t="s">
        <v>195</v>
      </c>
      <c r="H18" s="267">
        <v>5.45</v>
      </c>
      <c r="I18" s="147" t="s">
        <v>10</v>
      </c>
      <c r="J18" s="95">
        <f>IF(I18=0,0,VLOOKUP(I18,Reinigungsturnus!$A$5:$C$20,3,FALSE)*H18/12)</f>
        <v>47.233333333333341</v>
      </c>
      <c r="K18" s="96"/>
      <c r="L18" s="97"/>
      <c r="M18" s="98"/>
      <c r="N18" s="98"/>
      <c r="O18" s="99"/>
      <c r="P18" s="96"/>
      <c r="Q18" s="97"/>
      <c r="R18" s="98"/>
      <c r="S18" s="99"/>
    </row>
    <row r="19" spans="1:19" s="111" customFormat="1" ht="29.1" customHeight="1" x14ac:dyDescent="0.2">
      <c r="A19" s="117"/>
      <c r="B19" s="144">
        <v>9</v>
      </c>
      <c r="C19" s="151" t="s">
        <v>203</v>
      </c>
      <c r="D19" s="146" t="s">
        <v>200</v>
      </c>
      <c r="E19" s="146" t="s">
        <v>357</v>
      </c>
      <c r="F19" s="146" t="s">
        <v>215</v>
      </c>
      <c r="G19" s="146" t="s">
        <v>195</v>
      </c>
      <c r="H19" s="267">
        <v>15.37</v>
      </c>
      <c r="I19" s="147" t="s">
        <v>10</v>
      </c>
      <c r="J19" s="95">
        <f>IF(I19=0,0,VLOOKUP(I19,Reinigungsturnus!$A$5:$C$20,3,FALSE)*H19/12)</f>
        <v>133.20666666666668</v>
      </c>
      <c r="K19" s="96"/>
      <c r="L19" s="97"/>
      <c r="M19" s="98"/>
      <c r="N19" s="98"/>
      <c r="O19" s="99"/>
      <c r="P19" s="96"/>
      <c r="Q19" s="97"/>
      <c r="R19" s="98"/>
      <c r="S19" s="99"/>
    </row>
    <row r="20" spans="1:19" s="111" customFormat="1" ht="29.1" customHeight="1" x14ac:dyDescent="0.2">
      <c r="A20" s="117"/>
      <c r="B20" s="144">
        <v>10</v>
      </c>
      <c r="C20" s="151" t="s">
        <v>203</v>
      </c>
      <c r="D20" s="146" t="s">
        <v>201</v>
      </c>
      <c r="E20" s="146" t="s">
        <v>357</v>
      </c>
      <c r="F20" s="146" t="s">
        <v>215</v>
      </c>
      <c r="G20" s="146" t="s">
        <v>195</v>
      </c>
      <c r="H20" s="267">
        <v>10.92</v>
      </c>
      <c r="I20" s="147" t="s">
        <v>10</v>
      </c>
      <c r="J20" s="95">
        <f>IF(I20=0,0,VLOOKUP(I20,Reinigungsturnus!$A$5:$C$20,3,FALSE)*H20/12)</f>
        <v>94.64</v>
      </c>
      <c r="K20" s="96"/>
      <c r="L20" s="97"/>
      <c r="M20" s="98"/>
      <c r="N20" s="98"/>
      <c r="O20" s="99"/>
      <c r="P20" s="96"/>
      <c r="Q20" s="97"/>
      <c r="R20" s="98"/>
      <c r="S20" s="99"/>
    </row>
    <row r="21" spans="1:19" s="149" customFormat="1" ht="29.1" customHeight="1" x14ac:dyDescent="0.2">
      <c r="A21" s="117"/>
      <c r="B21" s="144"/>
      <c r="C21" s="145"/>
      <c r="D21" s="146"/>
      <c r="E21" s="146"/>
      <c r="F21" s="146"/>
      <c r="G21" s="146"/>
      <c r="H21" s="267"/>
      <c r="I21" s="147"/>
      <c r="J21" s="196"/>
      <c r="K21" s="197"/>
      <c r="L21" s="198"/>
      <c r="M21" s="199"/>
      <c r="N21" s="200"/>
      <c r="O21" s="201"/>
      <c r="P21" s="197"/>
      <c r="Q21" s="198"/>
      <c r="R21" s="200"/>
      <c r="S21" s="201"/>
    </row>
    <row r="22" spans="1:19" s="111" customFormat="1" ht="29.1" customHeight="1" x14ac:dyDescent="0.2">
      <c r="A22" s="117"/>
      <c r="B22" s="110">
        <v>11</v>
      </c>
      <c r="C22" s="151" t="s">
        <v>363</v>
      </c>
      <c r="D22" s="118" t="s">
        <v>205</v>
      </c>
      <c r="E22" s="118" t="s">
        <v>357</v>
      </c>
      <c r="F22" s="118" t="s">
        <v>216</v>
      </c>
      <c r="G22" s="118" t="s">
        <v>206</v>
      </c>
      <c r="H22" s="268">
        <v>33.1</v>
      </c>
      <c r="I22" s="119" t="s">
        <v>15</v>
      </c>
      <c r="J22" s="95">
        <f>IF(I22=0,0,VLOOKUP(I22,Reinigungsturnus!$A$5:$C$20,3,FALSE)*H22/12)</f>
        <v>833.01666666666677</v>
      </c>
      <c r="K22" s="96"/>
      <c r="L22" s="97"/>
      <c r="M22" s="98"/>
      <c r="N22" s="98"/>
      <c r="O22" s="99"/>
      <c r="P22" s="96"/>
      <c r="Q22" s="97"/>
      <c r="R22" s="98"/>
      <c r="S22" s="99"/>
    </row>
    <row r="23" spans="1:19" s="111" customFormat="1" ht="29.1" customHeight="1" x14ac:dyDescent="0.2">
      <c r="A23" s="117"/>
      <c r="B23" s="110">
        <v>12</v>
      </c>
      <c r="C23" s="151" t="s">
        <v>363</v>
      </c>
      <c r="D23" s="118" t="s">
        <v>207</v>
      </c>
      <c r="E23" s="118" t="s">
        <v>357</v>
      </c>
      <c r="F23" s="118" t="s">
        <v>216</v>
      </c>
      <c r="G23" s="118" t="s">
        <v>206</v>
      </c>
      <c r="H23" s="268">
        <v>8.52</v>
      </c>
      <c r="I23" s="119" t="s">
        <v>15</v>
      </c>
      <c r="J23" s="95">
        <f>IF(I23=0,0,VLOOKUP(I23,Reinigungsturnus!$A$5:$C$20,3,FALSE)*H23/12)</f>
        <v>214.42</v>
      </c>
      <c r="K23" s="96"/>
      <c r="L23" s="97"/>
      <c r="M23" s="98"/>
      <c r="N23" s="98"/>
      <c r="O23" s="99"/>
      <c r="P23" s="96"/>
      <c r="Q23" s="97"/>
      <c r="R23" s="98"/>
      <c r="S23" s="99"/>
    </row>
    <row r="24" spans="1:19" s="111" customFormat="1" ht="29.1" customHeight="1" x14ac:dyDescent="0.2">
      <c r="A24" s="117"/>
      <c r="B24" s="110">
        <v>13</v>
      </c>
      <c r="C24" s="151" t="s">
        <v>363</v>
      </c>
      <c r="D24" s="118" t="s">
        <v>204</v>
      </c>
      <c r="E24" s="118" t="s">
        <v>357</v>
      </c>
      <c r="F24" s="118" t="s">
        <v>215</v>
      </c>
      <c r="G24" s="118" t="s">
        <v>206</v>
      </c>
      <c r="H24" s="268">
        <v>4.32</v>
      </c>
      <c r="I24" s="119" t="s">
        <v>15</v>
      </c>
      <c r="J24" s="95">
        <f>IF(I24=0,0,VLOOKUP(I24,Reinigungsturnus!$A$5:$C$20,3,FALSE)*H24/12)</f>
        <v>108.72000000000001</v>
      </c>
      <c r="K24" s="96"/>
      <c r="L24" s="97"/>
      <c r="M24" s="98"/>
      <c r="N24" s="98"/>
      <c r="O24" s="99"/>
      <c r="P24" s="96"/>
      <c r="Q24" s="97"/>
      <c r="R24" s="98"/>
      <c r="S24" s="99"/>
    </row>
    <row r="25" spans="1:19" s="111" customFormat="1" ht="29.1" customHeight="1" x14ac:dyDescent="0.2">
      <c r="A25" s="117"/>
      <c r="B25" s="110">
        <v>14</v>
      </c>
      <c r="C25" s="151" t="s">
        <v>363</v>
      </c>
      <c r="D25" s="118" t="s">
        <v>198</v>
      </c>
      <c r="E25" s="118" t="s">
        <v>357</v>
      </c>
      <c r="F25" s="118" t="s">
        <v>215</v>
      </c>
      <c r="G25" s="118" t="s">
        <v>195</v>
      </c>
      <c r="H25" s="268">
        <v>3.17</v>
      </c>
      <c r="I25" s="119" t="s">
        <v>15</v>
      </c>
      <c r="J25" s="95">
        <f>IF(I25=0,0,VLOOKUP(I25,Reinigungsturnus!$A$5:$C$20,3,FALSE)*H25/12)</f>
        <v>79.778333333333336</v>
      </c>
      <c r="K25" s="96"/>
      <c r="L25" s="97"/>
      <c r="M25" s="98"/>
      <c r="N25" s="98"/>
      <c r="O25" s="99"/>
      <c r="P25" s="96"/>
      <c r="Q25" s="97"/>
      <c r="R25" s="98"/>
      <c r="S25" s="99"/>
    </row>
    <row r="26" spans="1:19" s="111" customFormat="1" ht="29.1" customHeight="1" x14ac:dyDescent="0.2">
      <c r="A26" s="117"/>
      <c r="B26" s="110">
        <v>15</v>
      </c>
      <c r="C26" s="151" t="s">
        <v>363</v>
      </c>
      <c r="D26" s="118" t="s">
        <v>200</v>
      </c>
      <c r="E26" s="118" t="s">
        <v>357</v>
      </c>
      <c r="F26" s="118" t="s">
        <v>215</v>
      </c>
      <c r="G26" s="118" t="s">
        <v>195</v>
      </c>
      <c r="H26" s="268">
        <v>2.06</v>
      </c>
      <c r="I26" s="119" t="s">
        <v>15</v>
      </c>
      <c r="J26" s="95">
        <f>IF(I26=0,0,VLOOKUP(I26,Reinigungsturnus!$A$5:$C$20,3,FALSE)*H26/12)</f>
        <v>51.843333333333334</v>
      </c>
      <c r="K26" s="96"/>
      <c r="L26" s="97"/>
      <c r="M26" s="98"/>
      <c r="N26" s="98"/>
      <c r="O26" s="99"/>
      <c r="P26" s="96"/>
      <c r="Q26" s="97"/>
      <c r="R26" s="98"/>
      <c r="S26" s="99"/>
    </row>
    <row r="27" spans="1:19" s="111" customFormat="1" ht="29.1" customHeight="1" x14ac:dyDescent="0.2">
      <c r="A27" s="117"/>
      <c r="B27" s="110">
        <v>16</v>
      </c>
      <c r="C27" s="151" t="s">
        <v>363</v>
      </c>
      <c r="D27" s="118" t="s">
        <v>201</v>
      </c>
      <c r="E27" s="118" t="s">
        <v>357</v>
      </c>
      <c r="F27" s="118" t="s">
        <v>215</v>
      </c>
      <c r="G27" s="118" t="s">
        <v>195</v>
      </c>
      <c r="H27" s="268">
        <v>2.5099999999999998</v>
      </c>
      <c r="I27" s="119" t="s">
        <v>15</v>
      </c>
      <c r="J27" s="95">
        <f>IF(I27=0,0,VLOOKUP(I27,Reinigungsturnus!$A$5:$C$20,3,FALSE)*H27/12)</f>
        <v>63.168333333333329</v>
      </c>
      <c r="K27" s="96"/>
      <c r="L27" s="97"/>
      <c r="M27" s="98"/>
      <c r="N27" s="98"/>
      <c r="O27" s="99"/>
      <c r="P27" s="96"/>
      <c r="Q27" s="97"/>
      <c r="R27" s="98"/>
      <c r="S27" s="99"/>
    </row>
    <row r="28" spans="1:19" s="149" customFormat="1" ht="29.1" customHeight="1" x14ac:dyDescent="0.2">
      <c r="A28" s="117"/>
      <c r="B28" s="110"/>
      <c r="C28" s="121"/>
      <c r="D28" s="118"/>
      <c r="E28" s="118"/>
      <c r="F28" s="118"/>
      <c r="G28" s="118"/>
      <c r="H28" s="268"/>
      <c r="I28" s="119"/>
      <c r="J28" s="185"/>
      <c r="K28" s="186"/>
      <c r="L28" s="187"/>
      <c r="M28" s="188"/>
      <c r="N28" s="189"/>
      <c r="O28" s="190"/>
      <c r="P28" s="186"/>
      <c r="Q28" s="187"/>
      <c r="R28" s="189"/>
      <c r="S28" s="190"/>
    </row>
    <row r="29" spans="1:19" s="111" customFormat="1" ht="29.1" customHeight="1" x14ac:dyDescent="0.2">
      <c r="A29" s="117"/>
      <c r="B29" s="144">
        <v>17</v>
      </c>
      <c r="C29" s="151" t="s">
        <v>364</v>
      </c>
      <c r="D29" s="146" t="s">
        <v>198</v>
      </c>
      <c r="E29" s="146" t="s">
        <v>357</v>
      </c>
      <c r="F29" s="146" t="s">
        <v>215</v>
      </c>
      <c r="G29" s="146" t="s">
        <v>195</v>
      </c>
      <c r="H29" s="267">
        <v>7.89</v>
      </c>
      <c r="I29" s="147" t="s">
        <v>15</v>
      </c>
      <c r="J29" s="95">
        <f>IF(I29=0,0,VLOOKUP(I29,Reinigungsturnus!$A$5:$C$20,3,FALSE)*H29/12)</f>
        <v>198.56499999999997</v>
      </c>
      <c r="K29" s="96"/>
      <c r="L29" s="97"/>
      <c r="M29" s="98"/>
      <c r="N29" s="98"/>
      <c r="O29" s="99"/>
      <c r="P29" s="96"/>
      <c r="Q29" s="97"/>
      <c r="R29" s="98"/>
      <c r="S29" s="99"/>
    </row>
    <row r="30" spans="1:19" s="111" customFormat="1" ht="29.1" customHeight="1" x14ac:dyDescent="0.2">
      <c r="A30" s="117"/>
      <c r="B30" s="144">
        <v>18</v>
      </c>
      <c r="C30" s="151" t="s">
        <v>364</v>
      </c>
      <c r="D30" s="146" t="s">
        <v>200</v>
      </c>
      <c r="E30" s="146" t="s">
        <v>357</v>
      </c>
      <c r="F30" s="146" t="s">
        <v>215</v>
      </c>
      <c r="G30" s="146" t="s">
        <v>195</v>
      </c>
      <c r="H30" s="267">
        <v>12.51</v>
      </c>
      <c r="I30" s="147" t="s">
        <v>15</v>
      </c>
      <c r="J30" s="95">
        <f>IF(I30=0,0,VLOOKUP(I30,Reinigungsturnus!$A$5:$C$20,3,FALSE)*H30/12)</f>
        <v>314.83499999999998</v>
      </c>
      <c r="K30" s="96"/>
      <c r="L30" s="97"/>
      <c r="M30" s="98"/>
      <c r="N30" s="98"/>
      <c r="O30" s="99"/>
      <c r="P30" s="96"/>
      <c r="Q30" s="97"/>
      <c r="R30" s="98"/>
      <c r="S30" s="99"/>
    </row>
    <row r="31" spans="1:19" s="111" customFormat="1" ht="29.1" customHeight="1" x14ac:dyDescent="0.2">
      <c r="A31" s="117"/>
      <c r="B31" s="144">
        <v>19</v>
      </c>
      <c r="C31" s="151" t="s">
        <v>364</v>
      </c>
      <c r="D31" s="146" t="s">
        <v>201</v>
      </c>
      <c r="E31" s="146" t="s">
        <v>357</v>
      </c>
      <c r="F31" s="146" t="s">
        <v>215</v>
      </c>
      <c r="G31" s="146" t="s">
        <v>195</v>
      </c>
      <c r="H31" s="267">
        <v>7.28</v>
      </c>
      <c r="I31" s="147" t="s">
        <v>15</v>
      </c>
      <c r="J31" s="95">
        <f>IF(I31=0,0,VLOOKUP(I31,Reinigungsturnus!$A$5:$C$20,3,FALSE)*H31/12)</f>
        <v>183.21333333333334</v>
      </c>
      <c r="K31" s="96"/>
      <c r="L31" s="97"/>
      <c r="M31" s="98"/>
      <c r="N31" s="98"/>
      <c r="O31" s="99"/>
      <c r="P31" s="96"/>
      <c r="Q31" s="97"/>
      <c r="R31" s="98"/>
      <c r="S31" s="99"/>
    </row>
    <row r="32" spans="1:19" s="111" customFormat="1" ht="29.1" customHeight="1" x14ac:dyDescent="0.2">
      <c r="A32" s="117"/>
      <c r="B32" s="144">
        <v>20</v>
      </c>
      <c r="C32" s="151" t="s">
        <v>364</v>
      </c>
      <c r="D32" s="146" t="s">
        <v>208</v>
      </c>
      <c r="E32" s="146" t="s">
        <v>357</v>
      </c>
      <c r="F32" s="146" t="s">
        <v>215</v>
      </c>
      <c r="G32" s="146" t="s">
        <v>195</v>
      </c>
      <c r="H32" s="267">
        <v>8.74</v>
      </c>
      <c r="I32" s="147" t="s">
        <v>15</v>
      </c>
      <c r="J32" s="95">
        <f>IF(I32=0,0,VLOOKUP(I32,Reinigungsturnus!$A$5:$C$20,3,FALSE)*H32/12)</f>
        <v>219.95666666666668</v>
      </c>
      <c r="K32" s="96"/>
      <c r="L32" s="97"/>
      <c r="M32" s="98"/>
      <c r="N32" s="98"/>
      <c r="O32" s="99"/>
      <c r="P32" s="96"/>
      <c r="Q32" s="97"/>
      <c r="R32" s="98"/>
      <c r="S32" s="99"/>
    </row>
    <row r="33" spans="1:19" s="149" customFormat="1" ht="29.1" customHeight="1" x14ac:dyDescent="0.2">
      <c r="A33" s="117"/>
      <c r="B33" s="144"/>
      <c r="C33" s="145"/>
      <c r="D33" s="146"/>
      <c r="E33" s="146"/>
      <c r="F33" s="146"/>
      <c r="G33" s="146"/>
      <c r="H33" s="267"/>
      <c r="I33" s="147"/>
      <c r="J33" s="196"/>
      <c r="K33" s="197"/>
      <c r="L33" s="198"/>
      <c r="M33" s="199"/>
      <c r="N33" s="200"/>
      <c r="O33" s="201"/>
      <c r="P33" s="197"/>
      <c r="Q33" s="198"/>
      <c r="R33" s="200"/>
      <c r="S33" s="201"/>
    </row>
    <row r="34" spans="1:19" s="111" customFormat="1" ht="29.1" customHeight="1" x14ac:dyDescent="0.2">
      <c r="A34" s="117"/>
      <c r="B34" s="110">
        <v>21</v>
      </c>
      <c r="C34" s="151" t="s">
        <v>365</v>
      </c>
      <c r="D34" s="118" t="s">
        <v>198</v>
      </c>
      <c r="E34" s="118" t="s">
        <v>357</v>
      </c>
      <c r="F34" s="118" t="s">
        <v>215</v>
      </c>
      <c r="G34" s="118" t="s">
        <v>206</v>
      </c>
      <c r="H34" s="268">
        <v>3.59</v>
      </c>
      <c r="I34" s="119" t="s">
        <v>15</v>
      </c>
      <c r="J34" s="95">
        <f>IF(I34=0,0,VLOOKUP(I34,Reinigungsturnus!$A$5:$C$20,3,FALSE)*H34/12)</f>
        <v>90.348333333333343</v>
      </c>
      <c r="K34" s="96"/>
      <c r="L34" s="97"/>
      <c r="M34" s="98"/>
      <c r="N34" s="98"/>
      <c r="O34" s="99"/>
      <c r="P34" s="96"/>
      <c r="Q34" s="97"/>
      <c r="R34" s="98"/>
      <c r="S34" s="99"/>
    </row>
    <row r="35" spans="1:19" s="111" customFormat="1" ht="29.1" customHeight="1" x14ac:dyDescent="0.2">
      <c r="A35" s="117"/>
      <c r="B35" s="110">
        <v>22</v>
      </c>
      <c r="C35" s="151" t="s">
        <v>365</v>
      </c>
      <c r="D35" s="118" t="s">
        <v>200</v>
      </c>
      <c r="E35" s="118" t="s">
        <v>357</v>
      </c>
      <c r="F35" s="118" t="s">
        <v>215</v>
      </c>
      <c r="G35" s="118" t="s">
        <v>206</v>
      </c>
      <c r="H35" s="268">
        <v>6.45</v>
      </c>
      <c r="I35" s="119" t="s">
        <v>15</v>
      </c>
      <c r="J35" s="95">
        <f>IF(I35=0,0,VLOOKUP(I35,Reinigungsturnus!$A$5:$C$20,3,FALSE)*H35/12)</f>
        <v>162.32500000000002</v>
      </c>
      <c r="K35" s="96"/>
      <c r="L35" s="97"/>
      <c r="M35" s="98"/>
      <c r="N35" s="98"/>
      <c r="O35" s="99"/>
      <c r="P35" s="96"/>
      <c r="Q35" s="97"/>
      <c r="R35" s="98"/>
      <c r="S35" s="99"/>
    </row>
    <row r="36" spans="1:19" s="111" customFormat="1" ht="29.1" customHeight="1" x14ac:dyDescent="0.2">
      <c r="A36" s="117"/>
      <c r="B36" s="110">
        <v>23</v>
      </c>
      <c r="C36" s="151" t="s">
        <v>365</v>
      </c>
      <c r="D36" s="118" t="s">
        <v>201</v>
      </c>
      <c r="E36" s="118" t="s">
        <v>357</v>
      </c>
      <c r="F36" s="118" t="s">
        <v>215</v>
      </c>
      <c r="G36" s="118" t="s">
        <v>206</v>
      </c>
      <c r="H36" s="268">
        <v>9</v>
      </c>
      <c r="I36" s="119" t="s">
        <v>15</v>
      </c>
      <c r="J36" s="95">
        <f>IF(I36=0,0,VLOOKUP(I36,Reinigungsturnus!$A$5:$C$20,3,FALSE)*H36/12)</f>
        <v>226.5</v>
      </c>
      <c r="K36" s="96"/>
      <c r="L36" s="97"/>
      <c r="M36" s="98"/>
      <c r="N36" s="98"/>
      <c r="O36" s="99"/>
      <c r="P36" s="96"/>
      <c r="Q36" s="97"/>
      <c r="R36" s="98"/>
      <c r="S36" s="99"/>
    </row>
    <row r="37" spans="1:19" s="149" customFormat="1" ht="29.1" customHeight="1" x14ac:dyDescent="0.2">
      <c r="A37" s="117"/>
      <c r="B37" s="110"/>
      <c r="C37" s="121"/>
      <c r="D37" s="118"/>
      <c r="E37" s="118"/>
      <c r="F37" s="118"/>
      <c r="G37" s="118"/>
      <c r="H37" s="268"/>
      <c r="I37" s="119"/>
      <c r="J37" s="185"/>
      <c r="K37" s="186"/>
      <c r="L37" s="187"/>
      <c r="M37" s="188"/>
      <c r="N37" s="189"/>
      <c r="O37" s="190"/>
      <c r="P37" s="186"/>
      <c r="Q37" s="187"/>
      <c r="R37" s="189"/>
      <c r="S37" s="190"/>
    </row>
    <row r="38" spans="1:19" s="111" customFormat="1" ht="29.1" customHeight="1" x14ac:dyDescent="0.2">
      <c r="A38" s="117"/>
      <c r="B38" s="144">
        <v>24</v>
      </c>
      <c r="C38" s="151" t="s">
        <v>366</v>
      </c>
      <c r="D38" s="146" t="s">
        <v>200</v>
      </c>
      <c r="E38" s="146" t="s">
        <v>357</v>
      </c>
      <c r="F38" s="146" t="s">
        <v>215</v>
      </c>
      <c r="G38" s="146" t="s">
        <v>195</v>
      </c>
      <c r="H38" s="267">
        <v>8.2799999999999994</v>
      </c>
      <c r="I38" s="147" t="s">
        <v>15</v>
      </c>
      <c r="J38" s="95">
        <f>IF(I38=0,0,VLOOKUP(I38,Reinigungsturnus!$A$5:$C$20,3,FALSE)*H38/12)</f>
        <v>208.38</v>
      </c>
      <c r="K38" s="96"/>
      <c r="L38" s="97"/>
      <c r="M38" s="98"/>
      <c r="N38" s="98"/>
      <c r="O38" s="99"/>
      <c r="P38" s="96"/>
      <c r="Q38" s="97"/>
      <c r="R38" s="98"/>
      <c r="S38" s="99"/>
    </row>
    <row r="39" spans="1:19" s="111" customFormat="1" ht="29.1" customHeight="1" x14ac:dyDescent="0.2">
      <c r="A39" s="117"/>
      <c r="B39" s="159">
        <v>25</v>
      </c>
      <c r="C39" s="154" t="s">
        <v>366</v>
      </c>
      <c r="D39" s="160" t="s">
        <v>201</v>
      </c>
      <c r="E39" s="160" t="s">
        <v>357</v>
      </c>
      <c r="F39" s="160" t="s">
        <v>215</v>
      </c>
      <c r="G39" s="160" t="s">
        <v>195</v>
      </c>
      <c r="H39" s="269">
        <v>7.6</v>
      </c>
      <c r="I39" s="161" t="s">
        <v>15</v>
      </c>
      <c r="J39" s="162">
        <f>IF(I39=0,0,VLOOKUP(I39,Reinigungsturnus!$A$5:$C$20,3,FALSE)*H39/12)</f>
        <v>191.26666666666665</v>
      </c>
      <c r="K39" s="163"/>
      <c r="L39" s="164"/>
      <c r="M39" s="165"/>
      <c r="N39" s="165"/>
      <c r="O39" s="166"/>
      <c r="P39" s="163"/>
      <c r="Q39" s="164"/>
      <c r="R39" s="165"/>
      <c r="S39" s="166"/>
    </row>
    <row r="40" spans="1:19" s="149" customFormat="1" ht="29.1" customHeight="1" x14ac:dyDescent="0.2">
      <c r="A40" s="117"/>
      <c r="B40" s="146"/>
      <c r="C40" s="145"/>
      <c r="D40" s="146"/>
      <c r="E40" s="146"/>
      <c r="F40" s="146"/>
      <c r="G40" s="146"/>
      <c r="H40" s="267"/>
      <c r="I40" s="147"/>
      <c r="J40" s="202"/>
      <c r="K40" s="203"/>
      <c r="L40" s="204"/>
      <c r="M40" s="205"/>
      <c r="N40" s="206"/>
      <c r="O40" s="207"/>
      <c r="P40" s="203"/>
      <c r="Q40" s="204"/>
      <c r="R40" s="206"/>
      <c r="S40" s="207"/>
    </row>
    <row r="41" spans="1:19" s="157" customFormat="1" ht="29.1" customHeight="1" x14ac:dyDescent="0.2">
      <c r="B41" s="176">
        <v>26</v>
      </c>
      <c r="C41" s="151" t="s">
        <v>367</v>
      </c>
      <c r="D41" s="118" t="s">
        <v>200</v>
      </c>
      <c r="E41" s="118" t="s">
        <v>357</v>
      </c>
      <c r="F41" s="118" t="s">
        <v>215</v>
      </c>
      <c r="G41" s="118" t="s">
        <v>334</v>
      </c>
      <c r="H41" s="268">
        <v>7.68</v>
      </c>
      <c r="I41" s="177" t="s">
        <v>15</v>
      </c>
      <c r="J41" s="167">
        <f>IF(I41=0,0,VLOOKUP(I41,Reinigungsturnus!$A$5:$C$20,3,FALSE)*H41/12)</f>
        <v>193.28</v>
      </c>
      <c r="K41" s="168"/>
      <c r="L41" s="169"/>
      <c r="M41" s="170"/>
      <c r="N41" s="171"/>
      <c r="O41" s="172"/>
      <c r="P41" s="168"/>
      <c r="Q41" s="169"/>
      <c r="R41" s="171"/>
      <c r="S41" s="172"/>
    </row>
    <row r="42" spans="1:19" s="184" customFormat="1" ht="29.1" customHeight="1" x14ac:dyDescent="0.2">
      <c r="B42" s="176">
        <v>27</v>
      </c>
      <c r="C42" s="151" t="s">
        <v>367</v>
      </c>
      <c r="D42" s="118" t="s">
        <v>198</v>
      </c>
      <c r="E42" s="118" t="s">
        <v>357</v>
      </c>
      <c r="F42" s="118" t="s">
        <v>215</v>
      </c>
      <c r="G42" s="118" t="s">
        <v>334</v>
      </c>
      <c r="H42" s="268">
        <v>6.21</v>
      </c>
      <c r="I42" s="177" t="s">
        <v>15</v>
      </c>
      <c r="J42" s="167">
        <f>IF(I42=0,0,VLOOKUP(I42,Reinigungsturnus!$A$5:$C$20,3,FALSE)*H42/12)</f>
        <v>156.285</v>
      </c>
      <c r="K42" s="168"/>
      <c r="L42" s="169"/>
      <c r="M42" s="170"/>
      <c r="N42" s="171"/>
      <c r="O42" s="172"/>
      <c r="P42" s="168"/>
      <c r="Q42" s="169"/>
      <c r="R42" s="171"/>
      <c r="S42" s="172"/>
    </row>
    <row r="43" spans="1:19" s="184" customFormat="1" ht="29.1" customHeight="1" x14ac:dyDescent="0.2">
      <c r="B43" s="176">
        <v>28</v>
      </c>
      <c r="C43" s="151" t="s">
        <v>367</v>
      </c>
      <c r="D43" s="118" t="s">
        <v>201</v>
      </c>
      <c r="E43" s="118" t="s">
        <v>357</v>
      </c>
      <c r="F43" s="118" t="s">
        <v>215</v>
      </c>
      <c r="G43" s="118" t="s">
        <v>334</v>
      </c>
      <c r="H43" s="268">
        <v>7.68</v>
      </c>
      <c r="I43" s="177" t="s">
        <v>15</v>
      </c>
      <c r="J43" s="167">
        <f>IF(I43=0,0,VLOOKUP(I43,Reinigungsturnus!$A$5:$C$20,3,FALSE)*H43/12)</f>
        <v>193.28</v>
      </c>
      <c r="K43" s="168"/>
      <c r="L43" s="169"/>
      <c r="M43" s="170"/>
      <c r="N43" s="171"/>
      <c r="O43" s="172"/>
      <c r="P43" s="168"/>
      <c r="Q43" s="169"/>
      <c r="R43" s="171"/>
      <c r="S43" s="172"/>
    </row>
    <row r="44" spans="1:19" s="157" customFormat="1" ht="29.1" customHeight="1" x14ac:dyDescent="0.2">
      <c r="B44" s="176"/>
      <c r="C44" s="121"/>
      <c r="D44" s="118"/>
      <c r="E44" s="118"/>
      <c r="F44" s="118"/>
      <c r="G44" s="118"/>
      <c r="H44" s="268"/>
      <c r="I44" s="177"/>
      <c r="J44" s="185"/>
      <c r="K44" s="191"/>
      <c r="L44" s="192"/>
      <c r="M44" s="193"/>
      <c r="N44" s="194"/>
      <c r="O44" s="195"/>
      <c r="P44" s="191"/>
      <c r="Q44" s="192"/>
      <c r="R44" s="194"/>
      <c r="S44" s="195"/>
    </row>
    <row r="45" spans="1:19" s="157" customFormat="1" ht="29.1" customHeight="1" x14ac:dyDescent="0.2">
      <c r="B45" s="179">
        <v>29</v>
      </c>
      <c r="C45" s="151" t="s">
        <v>331</v>
      </c>
      <c r="D45" s="180" t="s">
        <v>356</v>
      </c>
      <c r="E45" s="180" t="s">
        <v>357</v>
      </c>
      <c r="F45" s="180" t="s">
        <v>215</v>
      </c>
      <c r="G45" s="180" t="s">
        <v>195</v>
      </c>
      <c r="H45" s="270">
        <v>8.6</v>
      </c>
      <c r="I45" s="181" t="s">
        <v>14</v>
      </c>
      <c r="J45" s="95">
        <v>4.33</v>
      </c>
      <c r="K45" s="168"/>
      <c r="L45" s="169"/>
      <c r="M45" s="170"/>
      <c r="N45" s="171"/>
      <c r="O45" s="172"/>
      <c r="P45" s="168"/>
      <c r="Q45" s="169"/>
      <c r="R45" s="171"/>
      <c r="S45" s="172"/>
    </row>
    <row r="46" spans="1:19" s="157" customFormat="1" ht="29.1" customHeight="1" x14ac:dyDescent="0.2">
      <c r="B46" s="179">
        <v>30</v>
      </c>
      <c r="C46" s="151" t="s">
        <v>330</v>
      </c>
      <c r="D46" s="180" t="s">
        <v>356</v>
      </c>
      <c r="E46" s="180" t="s">
        <v>357</v>
      </c>
      <c r="F46" s="180" t="s">
        <v>215</v>
      </c>
      <c r="G46" s="180" t="s">
        <v>195</v>
      </c>
      <c r="H46" s="270">
        <v>8.6</v>
      </c>
      <c r="I46" s="181" t="s">
        <v>10</v>
      </c>
      <c r="J46" s="95">
        <v>8.66</v>
      </c>
      <c r="K46" s="168"/>
      <c r="L46" s="169"/>
      <c r="M46" s="170"/>
      <c r="N46" s="171"/>
      <c r="O46" s="172"/>
      <c r="P46" s="168"/>
      <c r="Q46" s="169"/>
      <c r="R46" s="171"/>
      <c r="S46" s="172"/>
    </row>
    <row r="47" spans="1:19" s="157" customFormat="1" ht="29.1" customHeight="1" x14ac:dyDescent="0.2">
      <c r="B47" s="176"/>
      <c r="C47" s="121"/>
      <c r="D47" s="118"/>
      <c r="E47" s="118"/>
      <c r="F47" s="118"/>
      <c r="G47" s="118"/>
      <c r="H47" s="268"/>
      <c r="I47" s="177"/>
      <c r="J47" s="95"/>
      <c r="K47" s="168"/>
      <c r="L47" s="169"/>
      <c r="M47" s="178"/>
      <c r="N47" s="171"/>
      <c r="O47" s="172"/>
      <c r="P47" s="168"/>
      <c r="Q47" s="169"/>
      <c r="R47" s="171"/>
      <c r="S47" s="172"/>
    </row>
    <row r="48" spans="1:19" s="157" customFormat="1" ht="29.1" customHeight="1" x14ac:dyDescent="0.2">
      <c r="B48" s="176"/>
      <c r="C48" s="151" t="s">
        <v>368</v>
      </c>
      <c r="D48" s="118" t="s">
        <v>198</v>
      </c>
      <c r="E48" s="118" t="s">
        <v>357</v>
      </c>
      <c r="F48" s="118" t="s">
        <v>194</v>
      </c>
      <c r="G48" s="118" t="s">
        <v>195</v>
      </c>
      <c r="H48" s="268">
        <v>7.5</v>
      </c>
      <c r="I48" s="177" t="s">
        <v>14</v>
      </c>
      <c r="J48" s="95">
        <v>4.33</v>
      </c>
      <c r="K48" s="168"/>
      <c r="L48" s="169"/>
      <c r="M48" s="170"/>
      <c r="N48" s="171"/>
      <c r="O48" s="172"/>
      <c r="P48" s="168"/>
      <c r="Q48" s="169"/>
      <c r="R48" s="171"/>
      <c r="S48" s="172"/>
    </row>
    <row r="49" spans="2:20" s="111" customFormat="1" ht="29.1" customHeight="1" x14ac:dyDescent="0.2">
      <c r="B49" s="320" t="s">
        <v>196</v>
      </c>
      <c r="C49" s="320"/>
      <c r="D49" s="320"/>
      <c r="E49" s="320"/>
      <c r="F49" s="320"/>
      <c r="G49" s="320"/>
      <c r="H49" s="320"/>
      <c r="I49" s="321"/>
      <c r="J49" s="173"/>
      <c r="K49" s="174"/>
      <c r="L49" s="174"/>
      <c r="M49" s="174"/>
      <c r="N49" s="174"/>
      <c r="O49" s="174"/>
      <c r="P49" s="174"/>
      <c r="Q49" s="174"/>
      <c r="R49" s="174"/>
      <c r="S49" s="175"/>
    </row>
    <row r="50" spans="2:20" s="111" customFormat="1" ht="29.1" customHeight="1" x14ac:dyDescent="0.2">
      <c r="B50" s="148">
        <v>31</v>
      </c>
      <c r="C50" s="151" t="s">
        <v>197</v>
      </c>
      <c r="D50" s="146" t="s">
        <v>198</v>
      </c>
      <c r="E50" s="146" t="s">
        <v>357</v>
      </c>
      <c r="F50" s="146" t="s">
        <v>215</v>
      </c>
      <c r="G50" s="146" t="s">
        <v>195</v>
      </c>
      <c r="H50" s="267">
        <v>7.1</v>
      </c>
      <c r="I50" s="158" t="s">
        <v>14</v>
      </c>
      <c r="J50" s="95">
        <f>IF(I50=0,0,VLOOKUP(I50,Reinigungsturnus!$A$5:$C$20,3,FALSE)*H50/12)</f>
        <v>30.766666666666666</v>
      </c>
      <c r="K50" s="96"/>
      <c r="L50" s="97"/>
      <c r="M50" s="98"/>
      <c r="N50" s="98"/>
      <c r="O50" s="99"/>
      <c r="P50" s="322"/>
      <c r="Q50" s="323"/>
      <c r="R50" s="323"/>
      <c r="S50" s="323"/>
    </row>
    <row r="51" spans="2:20" s="111" customFormat="1" ht="29.1" customHeight="1" x14ac:dyDescent="0.2">
      <c r="B51" s="148">
        <v>32</v>
      </c>
      <c r="C51" s="151" t="s">
        <v>197</v>
      </c>
      <c r="D51" s="146" t="s">
        <v>200</v>
      </c>
      <c r="E51" s="146" t="s">
        <v>357</v>
      </c>
      <c r="F51" s="146" t="s">
        <v>215</v>
      </c>
      <c r="G51" s="146" t="s">
        <v>195</v>
      </c>
      <c r="H51" s="267">
        <v>5.56</v>
      </c>
      <c r="I51" s="158" t="s">
        <v>14</v>
      </c>
      <c r="J51" s="95">
        <f>IF(I51=0,0,VLOOKUP(I51,Reinigungsturnus!$A$5:$C$20,3,FALSE)*H51/12)</f>
        <v>24.093333333333334</v>
      </c>
      <c r="K51" s="96"/>
      <c r="L51" s="97"/>
      <c r="M51" s="98"/>
      <c r="N51" s="98"/>
      <c r="O51" s="99"/>
      <c r="P51" s="324"/>
      <c r="Q51" s="325"/>
      <c r="R51" s="325"/>
      <c r="S51" s="325"/>
    </row>
    <row r="52" spans="2:20" s="112" customFormat="1" ht="29.1" customHeight="1" x14ac:dyDescent="0.2">
      <c r="B52" s="148">
        <v>33</v>
      </c>
      <c r="C52" s="151" t="s">
        <v>197</v>
      </c>
      <c r="D52" s="146" t="s">
        <v>201</v>
      </c>
      <c r="E52" s="146" t="s">
        <v>357</v>
      </c>
      <c r="F52" s="146" t="s">
        <v>215</v>
      </c>
      <c r="G52" s="146" t="s">
        <v>195</v>
      </c>
      <c r="H52" s="267">
        <v>7.24</v>
      </c>
      <c r="I52" s="158" t="s">
        <v>14</v>
      </c>
      <c r="J52" s="95">
        <f>IF(I52=0,0,VLOOKUP(I52,Reinigungsturnus!$A$5:$C$20,3,FALSE)*H52/12)</f>
        <v>31.373333333333335</v>
      </c>
      <c r="K52" s="96"/>
      <c r="L52" s="97"/>
      <c r="M52" s="98"/>
      <c r="N52" s="98"/>
      <c r="O52" s="99"/>
      <c r="P52" s="324"/>
      <c r="Q52" s="325"/>
      <c r="R52" s="325"/>
      <c r="S52" s="325"/>
    </row>
    <row r="53" spans="2:20" s="149" customFormat="1" ht="29.1" customHeight="1" x14ac:dyDescent="0.2">
      <c r="B53" s="148"/>
      <c r="C53" s="145"/>
      <c r="D53" s="146"/>
      <c r="E53" s="146"/>
      <c r="F53" s="146"/>
      <c r="G53" s="146"/>
      <c r="H53" s="267"/>
      <c r="I53" s="147"/>
      <c r="J53" s="196"/>
      <c r="K53" s="197"/>
      <c r="L53" s="198"/>
      <c r="M53" s="199"/>
      <c r="N53" s="200"/>
      <c r="O53" s="201"/>
      <c r="P53" s="324"/>
      <c r="Q53" s="325"/>
      <c r="R53" s="325"/>
      <c r="S53" s="325"/>
    </row>
    <row r="54" spans="2:20" s="112" customFormat="1" ht="29.1" customHeight="1" x14ac:dyDescent="0.2">
      <c r="B54" s="113">
        <v>34</v>
      </c>
      <c r="C54" s="151" t="s">
        <v>202</v>
      </c>
      <c r="D54" s="118" t="s">
        <v>198</v>
      </c>
      <c r="E54" s="118" t="s">
        <v>357</v>
      </c>
      <c r="F54" s="118" t="s">
        <v>215</v>
      </c>
      <c r="G54" s="118" t="s">
        <v>195</v>
      </c>
      <c r="H54" s="268">
        <v>7.1</v>
      </c>
      <c r="I54" s="177" t="s">
        <v>14</v>
      </c>
      <c r="J54" s="95">
        <f>IF(I54=0,0,VLOOKUP(I54,Reinigungsturnus!$A$5:$C$20,3,FALSE)*H54/12)</f>
        <v>30.766666666666666</v>
      </c>
      <c r="K54" s="96"/>
      <c r="L54" s="97"/>
      <c r="M54" s="98"/>
      <c r="N54" s="98"/>
      <c r="O54" s="99"/>
      <c r="P54" s="324"/>
      <c r="Q54" s="325"/>
      <c r="R54" s="325"/>
      <c r="S54" s="325"/>
    </row>
    <row r="55" spans="2:20" s="112" customFormat="1" ht="29.1" customHeight="1" x14ac:dyDescent="0.2">
      <c r="B55" s="113">
        <v>35</v>
      </c>
      <c r="C55" s="151" t="s">
        <v>202</v>
      </c>
      <c r="D55" s="118" t="s">
        <v>200</v>
      </c>
      <c r="E55" s="118" t="s">
        <v>357</v>
      </c>
      <c r="F55" s="118" t="s">
        <v>215</v>
      </c>
      <c r="G55" s="118" t="s">
        <v>195</v>
      </c>
      <c r="H55" s="268">
        <v>5.23</v>
      </c>
      <c r="I55" s="177" t="s">
        <v>14</v>
      </c>
      <c r="J55" s="95">
        <f>IF(I55=0,0,VLOOKUP(I55,Reinigungsturnus!$A$5:$C$20,3,FALSE)*H55/12)</f>
        <v>22.663333333333338</v>
      </c>
      <c r="K55" s="96"/>
      <c r="L55" s="97"/>
      <c r="M55" s="98"/>
      <c r="N55" s="98"/>
      <c r="O55" s="99"/>
      <c r="P55" s="324"/>
      <c r="Q55" s="325"/>
      <c r="R55" s="325"/>
      <c r="S55" s="325"/>
    </row>
    <row r="56" spans="2:20" s="112" customFormat="1" ht="29.1" customHeight="1" x14ac:dyDescent="0.2">
      <c r="B56" s="113">
        <v>36</v>
      </c>
      <c r="C56" s="151" t="s">
        <v>202</v>
      </c>
      <c r="D56" s="118" t="s">
        <v>201</v>
      </c>
      <c r="E56" s="118" t="s">
        <v>357</v>
      </c>
      <c r="F56" s="118" t="s">
        <v>215</v>
      </c>
      <c r="G56" s="118" t="s">
        <v>195</v>
      </c>
      <c r="H56" s="268">
        <v>10.72</v>
      </c>
      <c r="I56" s="177" t="s">
        <v>14</v>
      </c>
      <c r="J56" s="95">
        <f>IF(I56=0,0,VLOOKUP(I56,Reinigungsturnus!$A$5:$C$20,3,FALSE)*H56/12)</f>
        <v>46.45333333333334</v>
      </c>
      <c r="K56" s="96"/>
      <c r="L56" s="97"/>
      <c r="M56" s="98"/>
      <c r="N56" s="98"/>
      <c r="O56" s="99"/>
      <c r="P56" s="324"/>
      <c r="Q56" s="325"/>
      <c r="R56" s="325"/>
      <c r="S56" s="325"/>
      <c r="T56" s="157"/>
    </row>
    <row r="57" spans="2:20" s="149" customFormat="1" ht="29.1" customHeight="1" x14ac:dyDescent="0.2">
      <c r="B57" s="113"/>
      <c r="C57" s="121"/>
      <c r="D57" s="118"/>
      <c r="E57" s="118"/>
      <c r="F57" s="118"/>
      <c r="G57" s="118"/>
      <c r="H57" s="268"/>
      <c r="I57" s="119"/>
      <c r="J57" s="185"/>
      <c r="K57" s="186"/>
      <c r="L57" s="187"/>
      <c r="M57" s="188"/>
      <c r="N57" s="189"/>
      <c r="O57" s="190"/>
      <c r="P57" s="324"/>
      <c r="Q57" s="325"/>
      <c r="R57" s="325"/>
      <c r="S57" s="325"/>
    </row>
    <row r="58" spans="2:20" s="112" customFormat="1" ht="29.1" customHeight="1" x14ac:dyDescent="0.2">
      <c r="B58" s="148">
        <v>37</v>
      </c>
      <c r="C58" s="151" t="s">
        <v>363</v>
      </c>
      <c r="D58" s="146" t="s">
        <v>205</v>
      </c>
      <c r="E58" s="146" t="s">
        <v>357</v>
      </c>
      <c r="F58" s="146" t="s">
        <v>216</v>
      </c>
      <c r="G58" s="146" t="s">
        <v>206</v>
      </c>
      <c r="H58" s="267">
        <v>33.1</v>
      </c>
      <c r="I58" s="158" t="s">
        <v>14</v>
      </c>
      <c r="J58" s="95">
        <f>IF(I58=0,0,VLOOKUP(I58,Reinigungsturnus!$A$5:$C$20,3,FALSE)*H58/12)</f>
        <v>143.43333333333334</v>
      </c>
      <c r="K58" s="96"/>
      <c r="L58" s="97"/>
      <c r="M58" s="98"/>
      <c r="N58" s="98"/>
      <c r="O58" s="99"/>
      <c r="P58" s="324"/>
      <c r="Q58" s="325"/>
      <c r="R58" s="325"/>
      <c r="S58" s="325"/>
    </row>
    <row r="59" spans="2:20" s="112" customFormat="1" ht="29.1" customHeight="1" x14ac:dyDescent="0.2">
      <c r="B59" s="148">
        <v>38</v>
      </c>
      <c r="C59" s="151" t="s">
        <v>363</v>
      </c>
      <c r="D59" s="146" t="s">
        <v>207</v>
      </c>
      <c r="E59" s="146" t="s">
        <v>357</v>
      </c>
      <c r="F59" s="146" t="s">
        <v>216</v>
      </c>
      <c r="G59" s="146" t="s">
        <v>206</v>
      </c>
      <c r="H59" s="267">
        <v>8.52</v>
      </c>
      <c r="I59" s="158" t="s">
        <v>14</v>
      </c>
      <c r="J59" s="95">
        <f>IF(I59=0,0,VLOOKUP(I59,Reinigungsturnus!$A$5:$C$20,3,FALSE)*H59/12)</f>
        <v>36.919999999999995</v>
      </c>
      <c r="K59" s="96"/>
      <c r="L59" s="97"/>
      <c r="M59" s="98"/>
      <c r="N59" s="98"/>
      <c r="O59" s="99"/>
      <c r="P59" s="324"/>
      <c r="Q59" s="325"/>
      <c r="R59" s="325"/>
      <c r="S59" s="325"/>
    </row>
    <row r="60" spans="2:20" s="112" customFormat="1" ht="29.1" customHeight="1" x14ac:dyDescent="0.2">
      <c r="B60" s="148">
        <v>39</v>
      </c>
      <c r="C60" s="151" t="s">
        <v>363</v>
      </c>
      <c r="D60" s="146" t="s">
        <v>204</v>
      </c>
      <c r="E60" s="146" t="s">
        <v>357</v>
      </c>
      <c r="F60" s="146" t="s">
        <v>215</v>
      </c>
      <c r="G60" s="146" t="s">
        <v>206</v>
      </c>
      <c r="H60" s="267">
        <v>4.32</v>
      </c>
      <c r="I60" s="158" t="s">
        <v>14</v>
      </c>
      <c r="J60" s="95">
        <f>IF(I60=0,0,VLOOKUP(I60,Reinigungsturnus!$A$5:$C$20,3,FALSE)*H60/12)</f>
        <v>18.720000000000002</v>
      </c>
      <c r="K60" s="96"/>
      <c r="L60" s="97"/>
      <c r="M60" s="98"/>
      <c r="N60" s="98"/>
      <c r="O60" s="99"/>
      <c r="P60" s="324"/>
      <c r="Q60" s="325"/>
      <c r="R60" s="325"/>
      <c r="S60" s="325"/>
    </row>
    <row r="61" spans="2:20" s="112" customFormat="1" ht="29.1" customHeight="1" x14ac:dyDescent="0.2">
      <c r="B61" s="148">
        <v>40</v>
      </c>
      <c r="C61" s="151" t="s">
        <v>363</v>
      </c>
      <c r="D61" s="146" t="s">
        <v>198</v>
      </c>
      <c r="E61" s="146" t="s">
        <v>357</v>
      </c>
      <c r="F61" s="146" t="s">
        <v>215</v>
      </c>
      <c r="G61" s="146" t="s">
        <v>195</v>
      </c>
      <c r="H61" s="267">
        <v>3.17</v>
      </c>
      <c r="I61" s="158" t="s">
        <v>14</v>
      </c>
      <c r="J61" s="95">
        <f>IF(I61=0,0,VLOOKUP(I61,Reinigungsturnus!$A$5:$C$20,3,FALSE)*H61/12)</f>
        <v>13.736666666666666</v>
      </c>
      <c r="K61" s="96"/>
      <c r="L61" s="97"/>
      <c r="M61" s="98"/>
      <c r="N61" s="98"/>
      <c r="O61" s="99"/>
      <c r="P61" s="324"/>
      <c r="Q61" s="325"/>
      <c r="R61" s="325"/>
      <c r="S61" s="325"/>
    </row>
    <row r="62" spans="2:20" s="112" customFormat="1" ht="29.1" customHeight="1" x14ac:dyDescent="0.2">
      <c r="B62" s="148">
        <v>41</v>
      </c>
      <c r="C62" s="151" t="s">
        <v>363</v>
      </c>
      <c r="D62" s="146" t="s">
        <v>200</v>
      </c>
      <c r="E62" s="146" t="s">
        <v>357</v>
      </c>
      <c r="F62" s="146" t="s">
        <v>215</v>
      </c>
      <c r="G62" s="146" t="s">
        <v>195</v>
      </c>
      <c r="H62" s="267">
        <v>2.06</v>
      </c>
      <c r="I62" s="158" t="s">
        <v>14</v>
      </c>
      <c r="J62" s="95">
        <f>IF(I62=0,0,VLOOKUP(I62,Reinigungsturnus!$A$5:$C$20,3,FALSE)*H62/12)</f>
        <v>8.9266666666666676</v>
      </c>
      <c r="K62" s="96"/>
      <c r="L62" s="97"/>
      <c r="M62" s="98"/>
      <c r="N62" s="98"/>
      <c r="O62" s="99"/>
      <c r="P62" s="324"/>
      <c r="Q62" s="325"/>
      <c r="R62" s="325"/>
      <c r="S62" s="325"/>
    </row>
    <row r="63" spans="2:20" s="112" customFormat="1" ht="29.1" customHeight="1" x14ac:dyDescent="0.2">
      <c r="B63" s="148">
        <v>42</v>
      </c>
      <c r="C63" s="151" t="s">
        <v>363</v>
      </c>
      <c r="D63" s="146" t="s">
        <v>201</v>
      </c>
      <c r="E63" s="146" t="s">
        <v>357</v>
      </c>
      <c r="F63" s="146" t="s">
        <v>215</v>
      </c>
      <c r="G63" s="146" t="s">
        <v>195</v>
      </c>
      <c r="H63" s="267">
        <v>2.5099999999999998</v>
      </c>
      <c r="I63" s="158" t="s">
        <v>14</v>
      </c>
      <c r="J63" s="95">
        <f>IF(I63=0,0,VLOOKUP(I63,Reinigungsturnus!$A$5:$C$20,3,FALSE)*H63/12)</f>
        <v>10.876666666666665</v>
      </c>
      <c r="K63" s="96"/>
      <c r="L63" s="97"/>
      <c r="M63" s="98"/>
      <c r="N63" s="98"/>
      <c r="O63" s="99"/>
      <c r="P63" s="324"/>
      <c r="Q63" s="325"/>
      <c r="R63" s="325"/>
      <c r="S63" s="325"/>
    </row>
    <row r="64" spans="2:20" s="149" customFormat="1" ht="29.1" customHeight="1" x14ac:dyDescent="0.2">
      <c r="B64" s="148"/>
      <c r="C64" s="145"/>
      <c r="D64" s="146"/>
      <c r="E64" s="146"/>
      <c r="F64" s="146"/>
      <c r="G64" s="146"/>
      <c r="H64" s="267"/>
      <c r="I64" s="147"/>
      <c r="J64" s="196"/>
      <c r="K64" s="197"/>
      <c r="L64" s="198"/>
      <c r="M64" s="199"/>
      <c r="N64" s="200"/>
      <c r="O64" s="201"/>
      <c r="P64" s="324"/>
      <c r="Q64" s="325"/>
      <c r="R64" s="325"/>
      <c r="S64" s="325"/>
    </row>
    <row r="65" spans="2:19" s="112" customFormat="1" ht="29.1" customHeight="1" x14ac:dyDescent="0.2">
      <c r="B65" s="113">
        <v>43</v>
      </c>
      <c r="C65" s="151" t="s">
        <v>364</v>
      </c>
      <c r="D65" s="118" t="s">
        <v>198</v>
      </c>
      <c r="E65" s="118" t="s">
        <v>357</v>
      </c>
      <c r="F65" s="118" t="s">
        <v>215</v>
      </c>
      <c r="G65" s="118" t="s">
        <v>195</v>
      </c>
      <c r="H65" s="268">
        <v>7.89</v>
      </c>
      <c r="I65" s="177" t="s">
        <v>14</v>
      </c>
      <c r="J65" s="95">
        <f>IF(I65=0,0,VLOOKUP(I65,Reinigungsturnus!$A$5:$C$20,3,FALSE)*H65/12)</f>
        <v>34.19</v>
      </c>
      <c r="K65" s="96"/>
      <c r="L65" s="97"/>
      <c r="M65" s="98"/>
      <c r="N65" s="98"/>
      <c r="O65" s="99"/>
      <c r="P65" s="324"/>
      <c r="Q65" s="325"/>
      <c r="R65" s="325"/>
      <c r="S65" s="325"/>
    </row>
    <row r="66" spans="2:19" s="112" customFormat="1" ht="29.1" customHeight="1" x14ac:dyDescent="0.2">
      <c r="B66" s="113">
        <v>44</v>
      </c>
      <c r="C66" s="151" t="s">
        <v>364</v>
      </c>
      <c r="D66" s="118" t="s">
        <v>200</v>
      </c>
      <c r="E66" s="118" t="s">
        <v>357</v>
      </c>
      <c r="F66" s="118" t="s">
        <v>215</v>
      </c>
      <c r="G66" s="118" t="s">
        <v>195</v>
      </c>
      <c r="H66" s="268">
        <v>12.51</v>
      </c>
      <c r="I66" s="177" t="s">
        <v>14</v>
      </c>
      <c r="J66" s="95">
        <f>IF(I66=0,0,VLOOKUP(I66,Reinigungsturnus!$A$5:$C$20,3,FALSE)*H66/12)</f>
        <v>54.21</v>
      </c>
      <c r="K66" s="96"/>
      <c r="L66" s="97"/>
      <c r="M66" s="98"/>
      <c r="N66" s="98"/>
      <c r="O66" s="99"/>
      <c r="P66" s="324"/>
      <c r="Q66" s="325"/>
      <c r="R66" s="325"/>
      <c r="S66" s="325"/>
    </row>
    <row r="67" spans="2:19" s="112" customFormat="1" ht="29.1" customHeight="1" x14ac:dyDescent="0.2">
      <c r="B67" s="113">
        <v>45</v>
      </c>
      <c r="C67" s="151" t="s">
        <v>364</v>
      </c>
      <c r="D67" s="118" t="s">
        <v>201</v>
      </c>
      <c r="E67" s="118" t="s">
        <v>357</v>
      </c>
      <c r="F67" s="118" t="s">
        <v>215</v>
      </c>
      <c r="G67" s="118" t="s">
        <v>195</v>
      </c>
      <c r="H67" s="268">
        <v>7.28</v>
      </c>
      <c r="I67" s="177" t="s">
        <v>14</v>
      </c>
      <c r="J67" s="95">
        <f>IF(I67=0,0,VLOOKUP(I67,Reinigungsturnus!$A$5:$C$20,3,FALSE)*H67/12)</f>
        <v>31.546666666666667</v>
      </c>
      <c r="K67" s="96"/>
      <c r="L67" s="97"/>
      <c r="M67" s="98"/>
      <c r="N67" s="98"/>
      <c r="O67" s="99"/>
      <c r="P67" s="324"/>
      <c r="Q67" s="325"/>
      <c r="R67" s="325"/>
      <c r="S67" s="325"/>
    </row>
    <row r="68" spans="2:19" s="112" customFormat="1" ht="29.1" customHeight="1" x14ac:dyDescent="0.2">
      <c r="B68" s="113">
        <v>46</v>
      </c>
      <c r="C68" s="151" t="s">
        <v>364</v>
      </c>
      <c r="D68" s="118" t="s">
        <v>208</v>
      </c>
      <c r="E68" s="118" t="s">
        <v>357</v>
      </c>
      <c r="F68" s="118" t="s">
        <v>215</v>
      </c>
      <c r="G68" s="118" t="s">
        <v>195</v>
      </c>
      <c r="H68" s="268">
        <v>8.74</v>
      </c>
      <c r="I68" s="177" t="s">
        <v>14</v>
      </c>
      <c r="J68" s="95">
        <f>IF(I68=0,0,VLOOKUP(I68,Reinigungsturnus!$A$5:$C$20,3,FALSE)*H68/12)</f>
        <v>37.873333333333335</v>
      </c>
      <c r="K68" s="96"/>
      <c r="L68" s="97"/>
      <c r="M68" s="98"/>
      <c r="N68" s="98"/>
      <c r="O68" s="99"/>
      <c r="P68" s="324"/>
      <c r="Q68" s="325"/>
      <c r="R68" s="325"/>
      <c r="S68" s="325"/>
    </row>
    <row r="69" spans="2:19" s="149" customFormat="1" ht="29.1" customHeight="1" x14ac:dyDescent="0.2">
      <c r="B69" s="113"/>
      <c r="C69" s="121"/>
      <c r="D69" s="118"/>
      <c r="E69" s="118"/>
      <c r="F69" s="118"/>
      <c r="G69" s="118"/>
      <c r="H69" s="268"/>
      <c r="I69" s="119"/>
      <c r="J69" s="185"/>
      <c r="K69" s="186"/>
      <c r="L69" s="187"/>
      <c r="M69" s="188"/>
      <c r="N69" s="189"/>
      <c r="O69" s="190"/>
      <c r="P69" s="324"/>
      <c r="Q69" s="325"/>
      <c r="R69" s="325"/>
      <c r="S69" s="325"/>
    </row>
    <row r="70" spans="2:19" s="112" customFormat="1" ht="29.1" customHeight="1" x14ac:dyDescent="0.2">
      <c r="B70" s="148">
        <v>47</v>
      </c>
      <c r="C70" s="151" t="s">
        <v>365</v>
      </c>
      <c r="D70" s="146" t="s">
        <v>198</v>
      </c>
      <c r="E70" s="146" t="s">
        <v>357</v>
      </c>
      <c r="F70" s="146" t="s">
        <v>215</v>
      </c>
      <c r="G70" s="146" t="s">
        <v>206</v>
      </c>
      <c r="H70" s="267">
        <v>3.59</v>
      </c>
      <c r="I70" s="158" t="s">
        <v>14</v>
      </c>
      <c r="J70" s="95">
        <f>IF(I70=0,0,VLOOKUP(I70,Reinigungsturnus!$A$5:$C$20,3,FALSE)*H70/12)</f>
        <v>15.556666666666667</v>
      </c>
      <c r="K70" s="96"/>
      <c r="L70" s="97"/>
      <c r="M70" s="98"/>
      <c r="N70" s="98"/>
      <c r="O70" s="99"/>
      <c r="P70" s="324"/>
      <c r="Q70" s="325"/>
      <c r="R70" s="325"/>
      <c r="S70" s="325"/>
    </row>
    <row r="71" spans="2:19" s="112" customFormat="1" ht="29.1" customHeight="1" x14ac:dyDescent="0.2">
      <c r="B71" s="148">
        <v>48</v>
      </c>
      <c r="C71" s="151" t="s">
        <v>365</v>
      </c>
      <c r="D71" s="146" t="s">
        <v>200</v>
      </c>
      <c r="E71" s="146" t="s">
        <v>357</v>
      </c>
      <c r="F71" s="146" t="s">
        <v>215</v>
      </c>
      <c r="G71" s="146" t="s">
        <v>206</v>
      </c>
      <c r="H71" s="267">
        <v>6.45</v>
      </c>
      <c r="I71" s="158" t="s">
        <v>14</v>
      </c>
      <c r="J71" s="95">
        <f>IF(I71=0,0,VLOOKUP(I71,Reinigungsturnus!$A$5:$C$20,3,FALSE)*H71/12)</f>
        <v>27.950000000000003</v>
      </c>
      <c r="K71" s="96"/>
      <c r="L71" s="97"/>
      <c r="M71" s="98"/>
      <c r="N71" s="98"/>
      <c r="O71" s="99"/>
      <c r="P71" s="324"/>
      <c r="Q71" s="325"/>
      <c r="R71" s="325"/>
      <c r="S71" s="325"/>
    </row>
    <row r="72" spans="2:19" s="112" customFormat="1" ht="29.1" customHeight="1" x14ac:dyDescent="0.2">
      <c r="B72" s="148">
        <v>49</v>
      </c>
      <c r="C72" s="151" t="s">
        <v>365</v>
      </c>
      <c r="D72" s="146" t="s">
        <v>201</v>
      </c>
      <c r="E72" s="146" t="s">
        <v>357</v>
      </c>
      <c r="F72" s="146" t="s">
        <v>215</v>
      </c>
      <c r="G72" s="146" t="s">
        <v>206</v>
      </c>
      <c r="H72" s="267">
        <v>9</v>
      </c>
      <c r="I72" s="158" t="s">
        <v>14</v>
      </c>
      <c r="J72" s="95">
        <f>IF(I72=0,0,VLOOKUP(I72,Reinigungsturnus!$A$5:$C$20,3,FALSE)*H72/12)</f>
        <v>39</v>
      </c>
      <c r="K72" s="96"/>
      <c r="L72" s="97"/>
      <c r="M72" s="98"/>
      <c r="N72" s="98"/>
      <c r="O72" s="99"/>
      <c r="P72" s="324"/>
      <c r="Q72" s="325"/>
      <c r="R72" s="325"/>
      <c r="S72" s="325"/>
    </row>
    <row r="73" spans="2:19" s="149" customFormat="1" ht="29.1" customHeight="1" x14ac:dyDescent="0.2">
      <c r="B73" s="148"/>
      <c r="C73" s="145"/>
      <c r="D73" s="146"/>
      <c r="E73" s="146"/>
      <c r="F73" s="146"/>
      <c r="G73" s="146"/>
      <c r="H73" s="267"/>
      <c r="I73" s="147"/>
      <c r="J73" s="196"/>
      <c r="K73" s="197"/>
      <c r="L73" s="198"/>
      <c r="M73" s="199"/>
      <c r="N73" s="200"/>
      <c r="O73" s="201"/>
      <c r="P73" s="324"/>
      <c r="Q73" s="325"/>
      <c r="R73" s="325"/>
      <c r="S73" s="325"/>
    </row>
    <row r="74" spans="2:19" s="112" customFormat="1" ht="29.1" customHeight="1" x14ac:dyDescent="0.2">
      <c r="B74" s="113">
        <v>50</v>
      </c>
      <c r="C74" s="151" t="s">
        <v>366</v>
      </c>
      <c r="D74" s="118" t="s">
        <v>200</v>
      </c>
      <c r="E74" s="118" t="s">
        <v>357</v>
      </c>
      <c r="F74" s="118" t="s">
        <v>215</v>
      </c>
      <c r="G74" s="118" t="s">
        <v>195</v>
      </c>
      <c r="H74" s="268">
        <v>8.2799999999999994</v>
      </c>
      <c r="I74" s="177" t="s">
        <v>14</v>
      </c>
      <c r="J74" s="95">
        <f>IF(I74=0,0,VLOOKUP(I74,Reinigungsturnus!$A$5:$C$20,3,FALSE)*H74/12)</f>
        <v>35.879999999999995</v>
      </c>
      <c r="K74" s="96"/>
      <c r="L74" s="97"/>
      <c r="M74" s="98"/>
      <c r="N74" s="98"/>
      <c r="O74" s="99"/>
      <c r="P74" s="324"/>
      <c r="Q74" s="325"/>
      <c r="R74" s="325"/>
      <c r="S74" s="325"/>
    </row>
    <row r="75" spans="2:19" s="112" customFormat="1" ht="29.1" customHeight="1" x14ac:dyDescent="0.2">
      <c r="B75" s="113">
        <v>51</v>
      </c>
      <c r="C75" s="154" t="s">
        <v>366</v>
      </c>
      <c r="D75" s="120" t="s">
        <v>201</v>
      </c>
      <c r="E75" s="118" t="s">
        <v>357</v>
      </c>
      <c r="F75" s="118" t="s">
        <v>215</v>
      </c>
      <c r="G75" s="120" t="s">
        <v>195</v>
      </c>
      <c r="H75" s="271">
        <v>7.6</v>
      </c>
      <c r="I75" s="177" t="s">
        <v>14</v>
      </c>
      <c r="J75" s="95">
        <f>IF(I75=0,0,VLOOKUP(I75,Reinigungsturnus!$A$5:$C$20,3,FALSE)*H75/12)</f>
        <v>32.93333333333333</v>
      </c>
      <c r="K75" s="96"/>
      <c r="L75" s="97"/>
      <c r="M75" s="98"/>
      <c r="N75" s="98"/>
      <c r="O75" s="99"/>
      <c r="P75" s="324"/>
      <c r="Q75" s="325"/>
      <c r="R75" s="325"/>
      <c r="S75" s="325"/>
    </row>
    <row r="76" spans="2:19" s="157" customFormat="1" ht="29.1" customHeight="1" x14ac:dyDescent="0.2">
      <c r="B76" s="113"/>
      <c r="C76" s="183"/>
      <c r="D76" s="182"/>
      <c r="E76" s="118"/>
      <c r="F76" s="118"/>
      <c r="G76" s="182"/>
      <c r="H76" s="272"/>
      <c r="I76" s="119"/>
      <c r="J76" s="185"/>
      <c r="K76" s="186"/>
      <c r="L76" s="187"/>
      <c r="M76" s="189"/>
      <c r="N76" s="189"/>
      <c r="O76" s="195"/>
      <c r="P76" s="324"/>
      <c r="Q76" s="325"/>
      <c r="R76" s="325"/>
      <c r="S76" s="325"/>
    </row>
    <row r="77" spans="2:19" s="184" customFormat="1" ht="29.1" customHeight="1" x14ac:dyDescent="0.2">
      <c r="B77" s="176">
        <v>52</v>
      </c>
      <c r="C77" s="151" t="s">
        <v>367</v>
      </c>
      <c r="D77" s="118" t="s">
        <v>200</v>
      </c>
      <c r="E77" s="118" t="s">
        <v>357</v>
      </c>
      <c r="F77" s="118" t="s">
        <v>215</v>
      </c>
      <c r="G77" s="118" t="s">
        <v>334</v>
      </c>
      <c r="H77" s="268">
        <v>7.68</v>
      </c>
      <c r="I77" s="177" t="s">
        <v>14</v>
      </c>
      <c r="J77" s="167">
        <f>IF(I77=0,0,VLOOKUP(I77,Reinigungsturnus!$A$5:$C$20,3,FALSE)*H77/12)</f>
        <v>33.28</v>
      </c>
      <c r="K77" s="168"/>
      <c r="L77" s="169"/>
      <c r="M77" s="170"/>
      <c r="N77" s="171"/>
      <c r="O77" s="172"/>
      <c r="P77" s="324"/>
      <c r="Q77" s="325"/>
      <c r="R77" s="325"/>
      <c r="S77" s="325"/>
    </row>
    <row r="78" spans="2:19" s="184" customFormat="1" ht="29.1" customHeight="1" x14ac:dyDescent="0.2">
      <c r="B78" s="176">
        <v>53</v>
      </c>
      <c r="C78" s="151" t="s">
        <v>367</v>
      </c>
      <c r="D78" s="118" t="s">
        <v>198</v>
      </c>
      <c r="E78" s="118" t="s">
        <v>357</v>
      </c>
      <c r="F78" s="118" t="s">
        <v>215</v>
      </c>
      <c r="G78" s="118" t="s">
        <v>334</v>
      </c>
      <c r="H78" s="268">
        <v>6.21</v>
      </c>
      <c r="I78" s="177" t="s">
        <v>14</v>
      </c>
      <c r="J78" s="167">
        <f>IF(I78=0,0,VLOOKUP(I78,Reinigungsturnus!$A$5:$C$20,3,FALSE)*H78/12)</f>
        <v>26.91</v>
      </c>
      <c r="K78" s="168"/>
      <c r="L78" s="169"/>
      <c r="M78" s="170"/>
      <c r="N78" s="171"/>
      <c r="O78" s="172"/>
      <c r="P78" s="324"/>
      <c r="Q78" s="325"/>
      <c r="R78" s="325"/>
      <c r="S78" s="325"/>
    </row>
    <row r="79" spans="2:19" s="184" customFormat="1" ht="29.1" customHeight="1" x14ac:dyDescent="0.2">
      <c r="B79" s="176">
        <v>54</v>
      </c>
      <c r="C79" s="151" t="s">
        <v>367</v>
      </c>
      <c r="D79" s="118" t="s">
        <v>201</v>
      </c>
      <c r="E79" s="118" t="s">
        <v>357</v>
      </c>
      <c r="F79" s="118" t="s">
        <v>215</v>
      </c>
      <c r="G79" s="118" t="s">
        <v>334</v>
      </c>
      <c r="H79" s="268">
        <v>7.68</v>
      </c>
      <c r="I79" s="177" t="s">
        <v>14</v>
      </c>
      <c r="J79" s="167">
        <f>IF(I79=0,0,VLOOKUP(I79,Reinigungsturnus!$A$5:$C$20,3,FALSE)*H79/12)</f>
        <v>33.28</v>
      </c>
      <c r="K79" s="168"/>
      <c r="L79" s="169"/>
      <c r="M79" s="170"/>
      <c r="N79" s="171"/>
      <c r="O79" s="172"/>
      <c r="P79" s="324"/>
      <c r="Q79" s="325"/>
      <c r="R79" s="325"/>
      <c r="S79" s="325"/>
    </row>
    <row r="80" spans="2:19" s="149" customFormat="1" ht="29.1" customHeight="1" x14ac:dyDescent="0.2">
      <c r="B80" s="113"/>
      <c r="C80" s="121"/>
      <c r="D80" s="152"/>
      <c r="E80" s="113"/>
      <c r="F80" s="152"/>
      <c r="G80" s="152"/>
      <c r="H80" s="273"/>
      <c r="I80" s="153"/>
      <c r="J80" s="185"/>
      <c r="K80" s="186"/>
      <c r="L80" s="187"/>
      <c r="M80" s="188"/>
      <c r="N80" s="189"/>
      <c r="O80" s="190"/>
      <c r="P80" s="326"/>
      <c r="Q80" s="327"/>
      <c r="R80" s="327"/>
      <c r="S80" s="327"/>
    </row>
    <row r="81" spans="2:19" ht="24.75" customHeight="1" x14ac:dyDescent="0.2">
      <c r="B81" s="91" t="s">
        <v>189</v>
      </c>
      <c r="C81" s="116" t="s">
        <v>332</v>
      </c>
      <c r="D81" s="82"/>
      <c r="E81" s="82"/>
      <c r="F81" s="82"/>
      <c r="G81" s="82"/>
      <c r="H81" s="274"/>
      <c r="I81" s="82"/>
      <c r="J81" s="109"/>
      <c r="K81" s="109"/>
      <c r="L81" s="107">
        <f>SUM(L9:L75)</f>
        <v>0</v>
      </c>
      <c r="M81" s="108"/>
      <c r="N81" s="108">
        <f>SUM(N9:N80)</f>
        <v>0</v>
      </c>
      <c r="O81" s="106"/>
      <c r="P81" s="106"/>
      <c r="Q81" s="107">
        <f>SUM(Q9:Q75)</f>
        <v>0</v>
      </c>
      <c r="R81" s="108">
        <f>SUM(R9:R75)</f>
        <v>0</v>
      </c>
      <c r="S81" s="106"/>
    </row>
    <row r="82" spans="2:19" s="156" customFormat="1" ht="24.75" customHeight="1" x14ac:dyDescent="0.2">
      <c r="B82" s="91" t="s">
        <v>189</v>
      </c>
      <c r="C82" s="116" t="s">
        <v>333</v>
      </c>
      <c r="D82" s="155"/>
      <c r="E82" s="155"/>
      <c r="F82" s="155"/>
      <c r="G82" s="155"/>
      <c r="H82" s="274"/>
      <c r="I82" s="155"/>
      <c r="J82" s="109"/>
      <c r="K82" s="109"/>
      <c r="L82" s="107">
        <f>SUM(L10:L80)</f>
        <v>0</v>
      </c>
      <c r="M82" s="108"/>
      <c r="N82" s="108">
        <f>SUM(N10:N80)</f>
        <v>0</v>
      </c>
      <c r="O82" s="106"/>
      <c r="P82" s="106"/>
      <c r="Q82" s="107">
        <f>SUM(Q10:Q80)</f>
        <v>0</v>
      </c>
      <c r="R82" s="108">
        <f>SUM(R10:R80)</f>
        <v>0</v>
      </c>
      <c r="S82" s="106"/>
    </row>
    <row r="84" spans="2:19" ht="60.75" customHeight="1" x14ac:dyDescent="0.2">
      <c r="B84" s="387" t="s">
        <v>369</v>
      </c>
      <c r="C84" s="387"/>
      <c r="D84" s="387"/>
      <c r="E84" s="387"/>
      <c r="F84" s="387"/>
      <c r="G84" s="387"/>
      <c r="H84" s="387"/>
      <c r="I84" s="387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8F3E1922-0DB7-4EA4-9913-B057938CD2C4}"/>
    </customSheetView>
  </customSheetViews>
  <mergeCells count="6">
    <mergeCell ref="B84:I84"/>
    <mergeCell ref="H6:I6"/>
    <mergeCell ref="P7:S7"/>
    <mergeCell ref="K7:O7"/>
    <mergeCell ref="B49:I49"/>
    <mergeCell ref="P50:S80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150F2-FD40-4E7D-A288-D88243CC5B9A}">
  <dimension ref="A2:G24"/>
  <sheetViews>
    <sheetView showGridLines="0" view="pageLayout" workbookViewId="0">
      <selection activeCell="G13" sqref="G13"/>
    </sheetView>
  </sheetViews>
  <sheetFormatPr baseColWidth="10" defaultColWidth="11.42578125" defaultRowHeight="12.75" x14ac:dyDescent="0.2"/>
  <cols>
    <col min="1" max="1" width="22.7109375" style="241" customWidth="1"/>
    <col min="2" max="2" width="31.7109375" style="241" customWidth="1"/>
    <col min="3" max="3" width="17" style="241" customWidth="1"/>
    <col min="4" max="6" width="22.7109375" style="241" customWidth="1"/>
    <col min="7" max="7" width="37.7109375" style="241" bestFit="1" customWidth="1"/>
    <col min="8" max="16384" width="11.42578125" style="241"/>
  </cols>
  <sheetData>
    <row r="2" spans="1:7" ht="19.5" x14ac:dyDescent="0.2">
      <c r="A2" s="263" t="s">
        <v>178</v>
      </c>
    </row>
    <row r="3" spans="1:7" ht="12.75" customHeight="1" x14ac:dyDescent="0.2">
      <c r="A3" s="263"/>
    </row>
    <row r="5" spans="1:7" ht="18" x14ac:dyDescent="0.2">
      <c r="A5" s="262" t="s">
        <v>122</v>
      </c>
    </row>
    <row r="6" spans="1:7" ht="18" x14ac:dyDescent="0.2">
      <c r="A6" s="262"/>
    </row>
    <row r="7" spans="1:7" ht="18" x14ac:dyDescent="0.2">
      <c r="A7" s="261"/>
    </row>
    <row r="10" spans="1:7" ht="54" customHeight="1" x14ac:dyDescent="0.2">
      <c r="A10" s="255" t="s">
        <v>185</v>
      </c>
      <c r="B10" s="255" t="s">
        <v>119</v>
      </c>
      <c r="C10" s="255" t="s">
        <v>174</v>
      </c>
      <c r="D10" s="260" t="s">
        <v>8</v>
      </c>
      <c r="E10" s="260" t="s">
        <v>354</v>
      </c>
      <c r="F10" s="260" t="s">
        <v>353</v>
      </c>
      <c r="G10" s="255" t="s">
        <v>123</v>
      </c>
    </row>
    <row r="11" spans="1:7" ht="36" customHeight="1" x14ac:dyDescent="0.2">
      <c r="A11" s="259" t="s">
        <v>166</v>
      </c>
      <c r="B11" s="257">
        <f>'Unterhalts- und Grundreinigung'!L81</f>
        <v>0</v>
      </c>
      <c r="C11" s="257">
        <f>B11*12</f>
        <v>0</v>
      </c>
      <c r="D11" s="256"/>
      <c r="E11" s="256">
        <f>'Unterhalts- und Grundreinigung'!N81</f>
        <v>0</v>
      </c>
      <c r="F11" s="256">
        <f>'Unterhalts- und Grundreinigung'!N82</f>
        <v>0</v>
      </c>
      <c r="G11" s="255" t="s">
        <v>355</v>
      </c>
    </row>
    <row r="12" spans="1:7" ht="36" customHeight="1" thickBot="1" x14ac:dyDescent="0.25">
      <c r="A12" s="258" t="s">
        <v>172</v>
      </c>
      <c r="B12" s="257"/>
      <c r="C12" s="257">
        <f>'Unterhalts- und Grundreinigung'!Q81</f>
        <v>0</v>
      </c>
      <c r="D12" s="256"/>
      <c r="E12" s="256"/>
      <c r="F12" s="256"/>
      <c r="G12" s="255" t="s">
        <v>355</v>
      </c>
    </row>
    <row r="13" spans="1:7" ht="36" customHeight="1" thickTop="1" x14ac:dyDescent="0.2">
      <c r="A13" s="254"/>
      <c r="B13" s="253" t="s">
        <v>120</v>
      </c>
      <c r="C13" s="253"/>
      <c r="D13" s="252">
        <f>SUM(D11:D12)</f>
        <v>0</v>
      </c>
      <c r="E13" s="252">
        <f>SUM(E11:E12)</f>
        <v>0</v>
      </c>
      <c r="F13" s="252">
        <f>SUM(F11:F12)</f>
        <v>0</v>
      </c>
    </row>
    <row r="14" spans="1:7" ht="36" customHeight="1" x14ac:dyDescent="0.2">
      <c r="A14" s="249"/>
      <c r="B14" s="251">
        <v>0.19</v>
      </c>
      <c r="C14" s="251"/>
      <c r="D14" s="250">
        <f>D13*$B$14</f>
        <v>0</v>
      </c>
      <c r="E14" s="250">
        <f>E13*$B$14</f>
        <v>0</v>
      </c>
      <c r="F14" s="250">
        <f>F13*$B$14</f>
        <v>0</v>
      </c>
    </row>
    <row r="15" spans="1:7" ht="36" customHeight="1" x14ac:dyDescent="0.2">
      <c r="A15" s="249"/>
      <c r="B15" s="248" t="s">
        <v>121</v>
      </c>
      <c r="C15" s="248"/>
      <c r="D15" s="247">
        <f>SUM(D13:D14)</f>
        <v>0</v>
      </c>
      <c r="E15" s="247">
        <f>SUM(E13:E14)</f>
        <v>0</v>
      </c>
      <c r="F15" s="247">
        <f>SUM(F13:F14)</f>
        <v>0</v>
      </c>
    </row>
    <row r="18" spans="1:7" hidden="1" x14ac:dyDescent="0.2"/>
    <row r="19" spans="1:7" hidden="1" x14ac:dyDescent="0.2"/>
    <row r="20" spans="1:7" ht="59.1" customHeight="1" x14ac:dyDescent="0.2">
      <c r="A20" s="246" t="s">
        <v>152</v>
      </c>
    </row>
    <row r="22" spans="1:7" ht="27.95" customHeight="1" x14ac:dyDescent="0.2">
      <c r="A22" s="244" t="s">
        <v>153</v>
      </c>
      <c r="B22" s="243"/>
      <c r="C22" s="328"/>
      <c r="D22" s="329"/>
    </row>
    <row r="23" spans="1:7" ht="17.100000000000001" customHeight="1" x14ac:dyDescent="0.2">
      <c r="C23" s="245"/>
      <c r="D23" s="245"/>
    </row>
    <row r="24" spans="1:7" ht="27.95" customHeight="1" x14ac:dyDescent="0.2">
      <c r="A24" s="244" t="s">
        <v>173</v>
      </c>
      <c r="B24" s="243"/>
      <c r="C24" s="328"/>
      <c r="D24" s="329"/>
      <c r="G24" s="242"/>
    </row>
  </sheetData>
  <mergeCells count="2">
    <mergeCell ref="C22:D22"/>
    <mergeCell ref="C24:D24"/>
  </mergeCells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öffentliche Einrichtungen</vt:lpstr>
      <vt:lpstr>LV - Grundreinigung</vt:lpstr>
      <vt:lpstr>SVS UR</vt:lpstr>
      <vt:lpstr>SVS GR </vt:lpstr>
      <vt:lpstr>Unterhalts- und Grundreinigung</vt:lpstr>
      <vt:lpstr>Preisblatt</vt:lpstr>
      <vt:lpstr>'SVS GR 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2026-02-02T12:00:01Z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